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kitty\Downloads\"/>
    </mc:Choice>
  </mc:AlternateContent>
  <xr:revisionPtr revIDLastSave="0" documentId="8_{58D84FC8-1B38-4548-88B6-C87F25BA8B9A}" xr6:coauthVersionLast="47" xr6:coauthVersionMax="47" xr10:uidLastSave="{00000000-0000-0000-0000-000000000000}"/>
  <bookViews>
    <workbookView xWindow="-120" yWindow="-120" windowWidth="29040" windowHeight="15720" xr2:uid="{1FF88C12-F6BA-487A-9139-E60D2971DFA8}"/>
  </bookViews>
  <sheets>
    <sheet name="Toelichting" sheetId="1" r:id="rId1"/>
    <sheet name="Huisvestingslasten gebouw" sheetId="3" r:id="rId2"/>
    <sheet name="Enkel medegebruik" sheetId="2" r:id="rId3"/>
    <sheet name="Enkel verhuur" sheetId="5" r:id="rId4"/>
    <sheet name="Deel verhuur" sheetId="4" r:id="rId5"/>
  </sheets>
  <definedNames>
    <definedName name="_xlnm.Print_Area" localSheetId="4">'Deel verhuur'!$B$2:$P$53</definedName>
    <definedName name="_xlnm.Print_Area" localSheetId="2">'Enkel medegebruik'!$B$2:$J$36</definedName>
    <definedName name="_xlnm.Print_Area" localSheetId="3">'Enkel verhuur'!$B$2:$I$43</definedName>
    <definedName name="_xlnm.Print_Area" localSheetId="1">'Huisvestingslasten gebouw'!$B$2:$F$36</definedName>
    <definedName name="_xlnm.Print_Area" localSheetId="0">Toelichting!$A$1:$M$46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7" i="5" l="1"/>
  <c r="E16" i="5"/>
  <c r="S57" i="4"/>
  <c r="E16" i="4" s="1"/>
  <c r="T59" i="4"/>
  <c r="S59" i="4" l="1"/>
  <c r="V59" i="4" s="1"/>
  <c r="F46" i="5"/>
  <c r="M48" i="4" l="1"/>
  <c r="D30" i="4"/>
  <c r="D31" i="4"/>
  <c r="D32" i="4"/>
  <c r="D33" i="4"/>
  <c r="D34" i="4"/>
  <c r="G34" i="4" s="1"/>
  <c r="D29" i="4"/>
  <c r="C30" i="4"/>
  <c r="C31" i="4"/>
  <c r="C32" i="4"/>
  <c r="C33" i="4"/>
  <c r="C34" i="4"/>
  <c r="C29" i="4"/>
  <c r="K34" i="4"/>
  <c r="L34" i="4"/>
  <c r="N35" i="4"/>
  <c r="N25" i="4"/>
  <c r="K30" i="4"/>
  <c r="L30" i="4"/>
  <c r="K31" i="4"/>
  <c r="L31" i="4"/>
  <c r="K32" i="4"/>
  <c r="L32" i="4"/>
  <c r="K33" i="4"/>
  <c r="L33" i="4"/>
  <c r="L29" i="4"/>
  <c r="K29" i="4"/>
  <c r="E6" i="5"/>
  <c r="I20" i="4" l="1"/>
  <c r="J20" i="4" s="1"/>
  <c r="M20" i="4" s="1"/>
  <c r="I19" i="4"/>
  <c r="J19" i="4" s="1"/>
  <c r="M19" i="4" s="1"/>
  <c r="I23" i="4"/>
  <c r="J23" i="4" s="1"/>
  <c r="M23" i="4" s="1"/>
  <c r="I24" i="4"/>
  <c r="J24" i="4" s="1"/>
  <c r="M24" i="4" s="1"/>
  <c r="I22" i="4"/>
  <c r="J22" i="4" s="1"/>
  <c r="M22" i="4" s="1"/>
  <c r="I21" i="4"/>
  <c r="J21" i="4" s="1"/>
  <c r="M21" i="4" s="1"/>
  <c r="M25" i="4" l="1"/>
  <c r="I25" i="4"/>
  <c r="J25" i="4" l="1"/>
  <c r="E23" i="5" l="1"/>
  <c r="D46" i="5"/>
  <c r="E17" i="5" s="1"/>
  <c r="M49" i="5"/>
  <c r="G14" i="2"/>
  <c r="G29" i="4"/>
  <c r="G31" i="2"/>
  <c r="E29" i="3"/>
  <c r="E34" i="3" l="1"/>
  <c r="E27" i="5" s="1"/>
  <c r="E38" i="5" s="1"/>
  <c r="E41" i="5" s="1"/>
  <c r="G17" i="5"/>
  <c r="L49" i="5"/>
  <c r="O49" i="5" s="1"/>
  <c r="G31" i="4"/>
  <c r="G32" i="4"/>
  <c r="G33" i="4"/>
  <c r="G30" i="4"/>
  <c r="D6" i="4"/>
  <c r="G13" i="2"/>
  <c r="G15" i="2"/>
  <c r="G16" i="2"/>
  <c r="D6" i="2"/>
  <c r="G12" i="2"/>
  <c r="I29" i="4" l="1"/>
  <c r="J29" i="4" s="1"/>
  <c r="I34" i="4"/>
  <c r="J34" i="4" s="1"/>
  <c r="M34" i="4" s="1"/>
  <c r="G17" i="2"/>
  <c r="G18" i="2" s="1"/>
  <c r="G34" i="2" s="1"/>
  <c r="M50" i="5"/>
  <c r="L50" i="5" s="1"/>
  <c r="O50" i="5" s="1"/>
  <c r="N49" i="5"/>
  <c r="I30" i="4"/>
  <c r="J30" i="4" s="1"/>
  <c r="M30" i="4" s="1"/>
  <c r="I32" i="4"/>
  <c r="J32" i="4" s="1"/>
  <c r="M32" i="4" s="1"/>
  <c r="I33" i="4"/>
  <c r="J33" i="4" s="1"/>
  <c r="M33" i="4" s="1"/>
  <c r="I31" i="4"/>
  <c r="J31" i="4" s="1"/>
  <c r="M31" i="4" s="1"/>
  <c r="M51" i="5" l="1"/>
  <c r="L51" i="5" s="1"/>
  <c r="O51" i="5" s="1"/>
  <c r="N50" i="5"/>
  <c r="I35" i="4"/>
  <c r="M29" i="4"/>
  <c r="J35" i="4"/>
  <c r="M52" i="5" l="1"/>
  <c r="L52" i="5" s="1"/>
  <c r="O52" i="5" s="1"/>
  <c r="N51" i="5"/>
  <c r="M35" i="4"/>
  <c r="M51" i="4" s="1"/>
  <c r="M53" i="5" l="1"/>
  <c r="L53" i="5" s="1"/>
  <c r="O53" i="5" s="1"/>
  <c r="N52" i="5"/>
  <c r="M54" i="5" l="1"/>
  <c r="L54" i="5" s="1"/>
  <c r="O54" i="5" s="1"/>
  <c r="N53" i="5"/>
  <c r="M55" i="5" l="1"/>
  <c r="L55" i="5" s="1"/>
  <c r="O55" i="5" s="1"/>
  <c r="N54" i="5"/>
  <c r="M56" i="5" l="1"/>
  <c r="L56" i="5" s="1"/>
  <c r="O56" i="5" s="1"/>
  <c r="N55" i="5"/>
  <c r="M57" i="5" l="1"/>
  <c r="L57" i="5" s="1"/>
  <c r="O57" i="5" s="1"/>
  <c r="N56" i="5"/>
  <c r="M58" i="5" l="1"/>
  <c r="L58" i="5" s="1"/>
  <c r="O58" i="5" s="1"/>
  <c r="N57" i="5"/>
  <c r="M59" i="5" l="1"/>
  <c r="L59" i="5" s="1"/>
  <c r="O59" i="5" s="1"/>
  <c r="N58" i="5"/>
  <c r="M60" i="5" l="1"/>
  <c r="L60" i="5" s="1"/>
  <c r="O60" i="5" s="1"/>
  <c r="N59" i="5"/>
  <c r="M61" i="5" l="1"/>
  <c r="L61" i="5" s="1"/>
  <c r="O61" i="5" s="1"/>
  <c r="N60" i="5"/>
  <c r="M62" i="5" l="1"/>
  <c r="L62" i="5" s="1"/>
  <c r="O62" i="5" s="1"/>
  <c r="N61" i="5"/>
  <c r="M63" i="5" l="1"/>
  <c r="L63" i="5" s="1"/>
  <c r="O63" i="5" s="1"/>
  <c r="N62" i="5"/>
  <c r="M64" i="5" l="1"/>
  <c r="L64" i="5" s="1"/>
  <c r="O64" i="5" s="1"/>
  <c r="N63" i="5"/>
  <c r="M65" i="5" l="1"/>
  <c r="L65" i="5" s="1"/>
  <c r="O65" i="5" s="1"/>
  <c r="N64" i="5"/>
  <c r="M66" i="5" l="1"/>
  <c r="L66" i="5" s="1"/>
  <c r="O66" i="5" s="1"/>
  <c r="N65" i="5"/>
  <c r="M67" i="5" l="1"/>
  <c r="L67" i="5" s="1"/>
  <c r="O67" i="5" s="1"/>
  <c r="N66" i="5"/>
  <c r="M68" i="5" l="1"/>
  <c r="L68" i="5" s="1"/>
  <c r="O68" i="5" s="1"/>
  <c r="N67" i="5"/>
  <c r="M69" i="5" l="1"/>
  <c r="L69" i="5" s="1"/>
  <c r="O69" i="5" s="1"/>
  <c r="N68" i="5"/>
  <c r="M70" i="5" l="1"/>
  <c r="L70" i="5" s="1"/>
  <c r="O70" i="5" s="1"/>
  <c r="N69" i="5"/>
  <c r="M71" i="5" l="1"/>
  <c r="L71" i="5" s="1"/>
  <c r="O71" i="5" s="1"/>
  <c r="N70" i="5"/>
  <c r="M72" i="5" l="1"/>
  <c r="L72" i="5" s="1"/>
  <c r="O72" i="5" s="1"/>
  <c r="N71" i="5"/>
  <c r="M73" i="5" l="1"/>
  <c r="L73" i="5" s="1"/>
  <c r="O73" i="5" s="1"/>
  <c r="N72" i="5"/>
  <c r="M74" i="5" l="1"/>
  <c r="L74" i="5" s="1"/>
  <c r="O74" i="5" s="1"/>
  <c r="N73" i="5"/>
  <c r="M75" i="5" l="1"/>
  <c r="L75" i="5" s="1"/>
  <c r="O75" i="5" s="1"/>
  <c r="N74" i="5"/>
  <c r="M76" i="5" l="1"/>
  <c r="L76" i="5" s="1"/>
  <c r="O76" i="5" s="1"/>
  <c r="N75" i="5"/>
  <c r="M77" i="5" l="1"/>
  <c r="L77" i="5" s="1"/>
  <c r="N76" i="5"/>
  <c r="O77" i="5"/>
  <c r="M78" i="5" l="1"/>
  <c r="L78" i="5" s="1"/>
  <c r="O78" i="5" s="1"/>
  <c r="N77" i="5"/>
  <c r="M79" i="5" l="1"/>
  <c r="L79" i="5" s="1"/>
  <c r="O79" i="5" s="1"/>
  <c r="N78" i="5"/>
  <c r="M80" i="5" l="1"/>
  <c r="L80" i="5" s="1"/>
  <c r="O80" i="5" s="1"/>
  <c r="N79" i="5"/>
  <c r="M81" i="5" l="1"/>
  <c r="L81" i="5" s="1"/>
  <c r="O81" i="5" s="1"/>
  <c r="N80" i="5"/>
  <c r="M82" i="5" l="1"/>
  <c r="L82" i="5" s="1"/>
  <c r="O82" i="5" s="1"/>
  <c r="N81" i="5"/>
  <c r="M83" i="5" l="1"/>
  <c r="L83" i="5" s="1"/>
  <c r="O83" i="5" s="1"/>
  <c r="N82" i="5"/>
  <c r="M84" i="5" l="1"/>
  <c r="L84" i="5" s="1"/>
  <c r="O84" i="5" s="1"/>
  <c r="N83" i="5"/>
  <c r="M85" i="5" l="1"/>
  <c r="L85" i="5" s="1"/>
  <c r="N84" i="5"/>
  <c r="O85" i="5"/>
  <c r="M86" i="5" l="1"/>
  <c r="L86" i="5" s="1"/>
  <c r="N85" i="5"/>
  <c r="O86" i="5"/>
  <c r="M87" i="5" l="1"/>
  <c r="L87" i="5" s="1"/>
  <c r="N86" i="5"/>
  <c r="O87" i="5"/>
  <c r="M88" i="5" l="1"/>
  <c r="L88" i="5" s="1"/>
  <c r="O88" i="5" s="1"/>
  <c r="N88" i="5" s="1"/>
  <c r="N87" i="5"/>
  <c r="M89" i="5" l="1"/>
  <c r="L89" i="5" s="1"/>
  <c r="O89" i="5" s="1"/>
  <c r="N89" i="5" s="1"/>
  <c r="M90" i="5" l="1"/>
  <c r="L90" i="5" s="1"/>
  <c r="O90" i="5" l="1"/>
  <c r="N90" i="5" s="1"/>
  <c r="M91" i="5" l="1"/>
  <c r="L91" i="5" s="1"/>
  <c r="O91" i="5" s="1"/>
  <c r="N91" i="5" s="1"/>
  <c r="M92" i="5" l="1"/>
  <c r="L92" i="5" s="1"/>
  <c r="O92" i="5" l="1"/>
  <c r="M93" i="5" l="1"/>
  <c r="L93" i="5" s="1"/>
  <c r="O93" i="5" s="1"/>
  <c r="N93" i="5" s="1"/>
  <c r="N92" i="5"/>
  <c r="M94" i="5" l="1"/>
  <c r="L94" i="5" s="1"/>
  <c r="O94" i="5" l="1"/>
  <c r="N94" i="5" s="1"/>
  <c r="M95" i="5" l="1"/>
  <c r="L95" i="5" s="1"/>
  <c r="O95" i="5" s="1"/>
  <c r="N95" i="5" s="1"/>
  <c r="M96" i="5" l="1"/>
  <c r="L96" i="5" s="1"/>
  <c r="O96" i="5" l="1"/>
  <c r="N96" i="5" s="1"/>
  <c r="M97" i="5" l="1"/>
  <c r="L97" i="5" s="1"/>
  <c r="O97" i="5" s="1"/>
  <c r="N97" i="5" s="1"/>
  <c r="M98" i="5" l="1"/>
  <c r="L98" i="5" s="1"/>
  <c r="O98" i="5" s="1"/>
  <c r="N98" i="5" s="1"/>
  <c r="T60" i="4" l="1"/>
  <c r="U59" i="4"/>
  <c r="S60" i="4" l="1"/>
  <c r="V60" i="4" s="1"/>
  <c r="U60" i="4" l="1"/>
  <c r="T61" i="4"/>
  <c r="S61" i="4"/>
  <c r="V61" i="4" s="1"/>
  <c r="U61" i="4" l="1"/>
  <c r="T62" i="4"/>
  <c r="S62" i="4" s="1"/>
  <c r="V62" i="4" s="1"/>
  <c r="U62" i="4" l="1"/>
  <c r="T63" i="4"/>
  <c r="S63" i="4" l="1"/>
  <c r="V63" i="4" s="1"/>
  <c r="U63" i="4" l="1"/>
  <c r="T64" i="4"/>
  <c r="S64" i="4" l="1"/>
  <c r="V64" i="4" s="1"/>
  <c r="U64" i="4" l="1"/>
  <c r="T65" i="4"/>
  <c r="S65" i="4" l="1"/>
  <c r="V65" i="4" s="1"/>
  <c r="U65" i="4" l="1"/>
  <c r="T66" i="4"/>
  <c r="S66" i="4" l="1"/>
  <c r="V66" i="4" s="1"/>
  <c r="U66" i="4" l="1"/>
  <c r="T67" i="4"/>
  <c r="S67" i="4" l="1"/>
  <c r="V67" i="4" s="1"/>
  <c r="U67" i="4" l="1"/>
  <c r="T68" i="4"/>
  <c r="S68" i="4" l="1"/>
  <c r="V68" i="4" s="1"/>
  <c r="U68" i="4" l="1"/>
  <c r="T69" i="4"/>
  <c r="S69" i="4" l="1"/>
  <c r="V69" i="4" s="1"/>
  <c r="U69" i="4" l="1"/>
  <c r="T70" i="4"/>
  <c r="S70" i="4" l="1"/>
  <c r="V70" i="4" s="1"/>
  <c r="U70" i="4" l="1"/>
  <c r="T71" i="4"/>
  <c r="S71" i="4" l="1"/>
  <c r="V71" i="4" s="1"/>
  <c r="U71" i="4" l="1"/>
  <c r="T72" i="4"/>
  <c r="S72" i="4" l="1"/>
  <c r="V72" i="4" s="1"/>
  <c r="U72" i="4" l="1"/>
  <c r="T73" i="4"/>
  <c r="S73" i="4" l="1"/>
  <c r="V73" i="4" s="1"/>
  <c r="U73" i="4" l="1"/>
  <c r="T74" i="4"/>
  <c r="S74" i="4" l="1"/>
  <c r="V74" i="4" s="1"/>
  <c r="U74" i="4" l="1"/>
  <c r="T75" i="4"/>
  <c r="S75" i="4" l="1"/>
  <c r="V75" i="4" s="1"/>
  <c r="U75" i="4" l="1"/>
  <c r="T76" i="4"/>
  <c r="S76" i="4" l="1"/>
  <c r="V76" i="4" s="1"/>
  <c r="U76" i="4" l="1"/>
  <c r="T77" i="4"/>
  <c r="S77" i="4" l="1"/>
  <c r="V77" i="4" s="1"/>
  <c r="U77" i="4" l="1"/>
  <c r="T78" i="4"/>
  <c r="S78" i="4" s="1"/>
  <c r="V78" i="4"/>
  <c r="U78" i="4" l="1"/>
  <c r="T79" i="4"/>
  <c r="S79" i="4" l="1"/>
  <c r="V79" i="4" s="1"/>
  <c r="U79" i="4" l="1"/>
  <c r="T80" i="4"/>
  <c r="S80" i="4" l="1"/>
  <c r="V80" i="4" s="1"/>
  <c r="U80" i="4" l="1"/>
  <c r="T81" i="4"/>
  <c r="S81" i="4" l="1"/>
  <c r="V81" i="4" s="1"/>
  <c r="U81" i="4" l="1"/>
  <c r="T82" i="4"/>
  <c r="S82" i="4" l="1"/>
  <c r="V82" i="4" s="1"/>
  <c r="U82" i="4" l="1"/>
  <c r="T83" i="4"/>
  <c r="S83" i="4" l="1"/>
  <c r="V83" i="4" s="1"/>
  <c r="U83" i="4" l="1"/>
  <c r="T84" i="4"/>
  <c r="S84" i="4" l="1"/>
  <c r="V84" i="4" s="1"/>
  <c r="U84" i="4" l="1"/>
  <c r="T85" i="4"/>
  <c r="S85" i="4" l="1"/>
  <c r="V85" i="4" s="1"/>
  <c r="U85" i="4" l="1"/>
  <c r="T86" i="4"/>
  <c r="S86" i="4" l="1"/>
  <c r="V86" i="4" s="1"/>
  <c r="U86" i="4" l="1"/>
  <c r="T87" i="4"/>
  <c r="S87" i="4" l="1"/>
  <c r="V87" i="4" s="1"/>
  <c r="U87" i="4" l="1"/>
  <c r="T88" i="4"/>
  <c r="S88" i="4" s="1"/>
  <c r="V88" i="4" s="1"/>
  <c r="U88" i="4" l="1"/>
  <c r="T89" i="4"/>
  <c r="S89" i="4" l="1"/>
  <c r="V89" i="4" s="1"/>
  <c r="U89" i="4" l="1"/>
  <c r="T90" i="4"/>
  <c r="S90" i="4" s="1"/>
  <c r="V90" i="4" s="1"/>
  <c r="U90" i="4" l="1"/>
  <c r="T91" i="4"/>
  <c r="S91" i="4" l="1"/>
  <c r="V91" i="4" s="1"/>
  <c r="U91" i="4" l="1"/>
  <c r="T92" i="4"/>
  <c r="S92" i="4" s="1"/>
  <c r="V92" i="4" s="1"/>
  <c r="U92" i="4" l="1"/>
  <c r="T93" i="4"/>
  <c r="S93" i="4" l="1"/>
  <c r="V93" i="4" s="1"/>
  <c r="U93" i="4" l="1"/>
  <c r="T94" i="4"/>
  <c r="S94" i="4" s="1"/>
  <c r="V94" i="4" s="1"/>
  <c r="U94" i="4" l="1"/>
  <c r="T95" i="4"/>
  <c r="S95" i="4" l="1"/>
  <c r="V95" i="4" s="1"/>
  <c r="U95" i="4" l="1"/>
  <c r="T96" i="4"/>
  <c r="S96" i="4" s="1"/>
  <c r="V96" i="4" s="1"/>
  <c r="U96" i="4" l="1"/>
  <c r="T97" i="4"/>
  <c r="S97" i="4" l="1"/>
  <c r="V97" i="4" s="1"/>
  <c r="U97" i="4" l="1"/>
  <c r="T98" i="4"/>
  <c r="S98" i="4" s="1"/>
  <c r="V98" i="4" s="1"/>
  <c r="U98" i="4" l="1"/>
  <c r="T99" i="4"/>
  <c r="S99" i="4" l="1"/>
  <c r="V99" i="4" s="1"/>
  <c r="U99" i="4" l="1"/>
  <c r="T100" i="4"/>
  <c r="S100" i="4" s="1"/>
  <c r="V100" i="4" s="1"/>
  <c r="U100" i="4" l="1"/>
  <c r="T101" i="4"/>
  <c r="S101" i="4" l="1"/>
  <c r="V101" i="4" s="1"/>
  <c r="U101" i="4" l="1"/>
  <c r="T102" i="4"/>
  <c r="S102" i="4" s="1"/>
  <c r="V102" i="4" s="1"/>
  <c r="U102" i="4" l="1"/>
  <c r="T103" i="4"/>
  <c r="S103" i="4" l="1"/>
  <c r="V103" i="4" s="1"/>
  <c r="U103" i="4" l="1"/>
  <c r="T104" i="4"/>
  <c r="S104" i="4" s="1"/>
  <c r="V104" i="4" s="1"/>
  <c r="U104" i="4" l="1"/>
  <c r="T105" i="4"/>
  <c r="S105" i="4" l="1"/>
  <c r="V105" i="4" s="1"/>
  <c r="U105" i="4" l="1"/>
  <c r="T106" i="4"/>
  <c r="S106" i="4" s="1"/>
  <c r="V106" i="4" s="1"/>
  <c r="U106" i="4" l="1"/>
  <c r="T107" i="4"/>
  <c r="S107" i="4" l="1"/>
  <c r="V107" i="4" s="1"/>
  <c r="U107" i="4" l="1"/>
  <c r="T108" i="4"/>
  <c r="S108" i="4" s="1"/>
  <c r="V108" i="4" s="1"/>
  <c r="U108" i="4" l="1"/>
  <c r="T109" i="4"/>
  <c r="S109" i="4" l="1"/>
  <c r="V109" i="4" s="1"/>
  <c r="U10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Reinier Goedhart</author>
  </authors>
  <commentList>
    <comment ref="E11" authorId="0" shapeId="0" xr:uid="{9FD7DA1E-B982-4A97-AC92-AFDCC442CF7F}">
      <text>
        <r>
          <rPr>
            <sz val="9"/>
            <color indexed="81"/>
            <rFont val="Tahoma"/>
            <family val="2"/>
          </rPr>
          <t xml:space="preserve">
* Opslag % omdat een ruimte altijd wordt gebruikt in combinatie met gangen, toiletten e.d. Voor een regulier lokaal geldt dat het ruimtegebruik daarbuiten minstens net zo groot is. Daarom is in het voorbeeld 100% ingevuld.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Reinier Goedhart</author>
    <author>Wim Lengkeek</author>
    <author>Kitty Attema</author>
  </authors>
  <commentList>
    <comment ref="C3" authorId="0" shapeId="0" xr:uid="{8964C376-AD20-4847-811F-F2AFDDE73F28}">
      <text>
        <r>
          <rPr>
            <sz val="9"/>
            <color indexed="81"/>
            <rFont val="Tahoma"/>
            <family val="2"/>
          </rPr>
          <t xml:space="preserve">
De huurder betaalt tenminste*:
- huur ter dekking van de investeringslasten
- aanvullende kosten voor het gebouw
- een kostendekkend exploitatietarief. 
Het uit deze berekening resulterende tarief is een indicatie. Iedere situatie heeft zijn eigen specifieke kenmerken. Het uiteindelijke tarief dient minimaal kostendekkend te zijn.
Desgewenst kan een een deskundige worden ingeschakeld om het definitieve huurtarief te bepalen.</t>
        </r>
      </text>
    </comment>
    <comment ref="C20" authorId="1" shapeId="0" xr:uid="{71EB5045-839C-4796-A71C-AD3B04712D58}">
      <text>
        <r>
          <rPr>
            <sz val="9"/>
            <color indexed="81"/>
            <rFont val="Tahoma"/>
            <family val="2"/>
          </rPr>
          <t>Dit verschilt per gemeente, gekozen kan worden voor bijvoorbeeld 0,090 % van de herbouwwaarde.</t>
        </r>
      </text>
    </comment>
    <comment ref="C21" authorId="1" shapeId="0" xr:uid="{A7539153-DDBA-48F3-9491-724B8EFF9818}">
      <text>
        <r>
          <rPr>
            <sz val="9"/>
            <color indexed="81"/>
            <rFont val="Tahoma"/>
            <family val="2"/>
          </rPr>
          <t>Dit verschilt per gemeente, gekozen kan worden voor bijvoorbeeld 0,030 % van de herbouwwaarde.</t>
        </r>
      </text>
    </comment>
    <comment ref="C26" authorId="2" shapeId="0" xr:uid="{FC1AC5FD-C1DF-415F-AD13-BA1197BC8C89}">
      <text>
        <r>
          <rPr>
            <sz val="9"/>
            <color indexed="81"/>
            <rFont val="Tahoma"/>
            <family val="2"/>
          </rPr>
          <t xml:space="preserve">Opslag % omdat een ruimte altijd wordt gebruikt in combinatie met gangen, toiletten e.d. Voor een regulier lokaal geldt dat het ruimtegebruik daarbuiten minstens net zo groot is. Daarom is in het voorbeeld 100% ingevuld.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Reinier Goedhart</author>
    <author>Kitty Attema</author>
  </authors>
  <commentList>
    <comment ref="G3" authorId="0" shapeId="0" xr:uid="{B2CFDC4F-D83D-4EC6-A487-16E6B1C3D9EA}">
      <text>
        <r>
          <rPr>
            <sz val="9"/>
            <color indexed="81"/>
            <rFont val="Tahoma"/>
            <family val="2"/>
          </rPr>
          <t xml:space="preserve">Bijvoorbeeld: een groepslokaal wordt na schooltijd door de bso gebruikt, een speellokaal wordt een dagdeel per week door een logopediepraktijk gebruikt.
</t>
        </r>
      </text>
    </comment>
    <comment ref="J19" authorId="1" shapeId="0" xr:uid="{CDD25275-7777-400B-89AF-7451C78B2CA6}">
      <text>
        <r>
          <rPr>
            <sz val="9"/>
            <color indexed="81"/>
            <rFont val="Tahoma"/>
            <family val="2"/>
          </rPr>
          <t>40 weken a 40 uur = 1600 uur</t>
        </r>
      </text>
    </comment>
    <comment ref="E28" authorId="0" shapeId="0" xr:uid="{43C7B66A-1980-47F2-B33B-B8C039DD5ED3}">
      <text>
        <r>
          <rPr>
            <sz val="9"/>
            <color indexed="81"/>
            <rFont val="Tahoma"/>
            <family val="2"/>
          </rPr>
          <t xml:space="preserve">
* Opslag % omdat een ruimte altijd wordt gebruikt in combinatie met gangen, toiletten e.d. Voor een regulier lokaal geldt dat het ruimtegebruik daarbuiten minstens net zo groot is. Daarom is in het voorbeeld 100% ingevuld. </t>
        </r>
      </text>
    </comment>
    <comment ref="J29" authorId="1" shapeId="0" xr:uid="{7CBB158B-08D1-4863-BF34-B6D599A2FA46}">
      <text>
        <r>
          <rPr>
            <sz val="9"/>
            <color indexed="81"/>
            <rFont val="Tahoma"/>
            <family val="2"/>
          </rPr>
          <t>40 weken a 40 uur = 1600 uur</t>
        </r>
      </text>
    </comment>
  </commentList>
</comments>
</file>

<file path=xl/sharedStrings.xml><?xml version="1.0" encoding="utf-8"?>
<sst xmlns="http://schemas.openxmlformats.org/spreadsheetml/2006/main" count="186" uniqueCount="119">
  <si>
    <t>Naam ruimte</t>
  </si>
  <si>
    <t>bvo (m2)</t>
  </si>
  <si>
    <t>totaal bvo</t>
  </si>
  <si>
    <t>lokaal A</t>
  </si>
  <si>
    <t>Totaal</t>
  </si>
  <si>
    <t>Dotatie onderhoudsvoorziening</t>
  </si>
  <si>
    <t>Afschrijvingen geactiveerd groot onderhoud</t>
  </si>
  <si>
    <t>…..</t>
  </si>
  <si>
    <t>Jaarlijks contract onderhoud</t>
  </si>
  <si>
    <t>Jaarlijks calamiteiten onderhoud</t>
  </si>
  <si>
    <t>Terrein onderhoud</t>
  </si>
  <si>
    <t>Water</t>
  </si>
  <si>
    <t>Schoonmaakbedrijf</t>
  </si>
  <si>
    <t>Afvalverwijdering</t>
  </si>
  <si>
    <t>Beveiligingscontract</t>
  </si>
  <si>
    <t>Medegebruiker:</t>
  </si>
  <si>
    <t>Kosten alarmopvolging</t>
  </si>
  <si>
    <t>Administratiekosten</t>
  </si>
  <si>
    <t>…....</t>
  </si>
  <si>
    <t>Totaal te factureren</t>
  </si>
  <si>
    <t>opmerkingen</t>
  </si>
  <si>
    <t>Totaal bruto vloeroppervlak m2</t>
  </si>
  <si>
    <t>HVL per m2 bvo</t>
  </si>
  <si>
    <t>bso</t>
  </si>
  <si>
    <t>aantal weken</t>
  </si>
  <si>
    <t>per uur</t>
  </si>
  <si>
    <t>vergoeding</t>
  </si>
  <si>
    <t>Model exploitatievergoeding medegebruik en verhuur</t>
  </si>
  <si>
    <t>Aanleiding</t>
  </si>
  <si>
    <t>* het laatste rapport is gepubliceerd in januari 2017 en betreft 2010-2014.</t>
  </si>
  <si>
    <t>https://www.tweedekamer.nl/kamerstukken/brieven_regering/detail?id=2017Z01078&amp;did=2017D02205</t>
  </si>
  <si>
    <t>Algemeen</t>
  </si>
  <si>
    <t>De Londo blijven gebruiken?</t>
  </si>
  <si>
    <r>
      <t>De werkbladen zijn beveiligd met een wachtwoord (</t>
    </r>
    <r>
      <rPr>
        <sz val="10"/>
        <color rgb="FFC00000"/>
        <rFont val="Calibri"/>
        <family val="2"/>
        <scheme val="minor"/>
      </rPr>
      <t>poraad</t>
    </r>
    <r>
      <rPr>
        <sz val="10"/>
        <color theme="1"/>
        <rFont val="Calibri"/>
        <family val="2"/>
        <scheme val="minor"/>
      </rPr>
      <t>). Voor het opheffen van de beveiliging kiest u boven in uw scherm c</t>
    </r>
    <r>
      <rPr>
        <i/>
        <sz val="10"/>
        <color theme="1"/>
        <rFont val="Calibri"/>
        <family val="2"/>
        <scheme val="minor"/>
      </rPr>
      <t>ontroleren/beveiliging blad opheffen</t>
    </r>
    <r>
      <rPr>
        <sz val="10"/>
        <color theme="1"/>
        <rFont val="Calibri"/>
        <family val="2"/>
        <scheme val="minor"/>
      </rPr>
      <t xml:space="preserve">. </t>
    </r>
  </si>
  <si>
    <t>Een aantal schoolbesturen en gemeenten gebruiken de onderbouwing van de bekostiging materiele instandhouding (MI, Londo) als basis voor medegebruik- en verhuurafspraken.</t>
  </si>
  <si>
    <t xml:space="preserve">Wanneer op enig moment de vereenvoudigde lumpsumbekostiging wordt herzien, dan zal de aanpassing niet te herleiden zijn naar een materiele component. Daarom is het gebruik van de Londo op termijn niet houdbaar. </t>
  </si>
  <si>
    <t>Gebruik inventaris (meubilair, digitaal schoolbord….)</t>
  </si>
  <si>
    <t>Gebruik faciliteiten (koffiemachine, kopier, internet...)</t>
  </si>
  <si>
    <t>Gebruik schoolvakanties (extra schoonmaak, verwarming)</t>
  </si>
  <si>
    <t>Aanvullende afspraken</t>
  </si>
  <si>
    <t>EXPLOITATIEVERGOEDING ENKEL MEDEGEBRUIK 2022</t>
  </si>
  <si>
    <t>uur per wk.</t>
  </si>
  <si>
    <t>opmerking</t>
  </si>
  <si>
    <t xml:space="preserve">https://www.poraad.nl/werkgeverschap/financien/bekostiging/school-krijgt-structureel-te-weinig-geld-voor-schoolborden-en </t>
  </si>
  <si>
    <t>Het kan zijn dat u als schoolbestuur of gemeente de oude Londo vergoeding wilt blijven gebruiken. De PO-Raad ondersteunt dat niet: het past niet bij de doelstellingen van de vereenvoudiging en de lumpsum gedachte en de vergoeding is in bijna alle gevallen niet kostendekkend. Uiteraard bent u vrij de laatst bekende gegevens (2022) ook in de toekomst te gebruiken. De jaarlijkse prijsbijstelling wordt net als voorheen ieder najaar gepubliceerd (11,7 % voor 2023).</t>
  </si>
  <si>
    <t>Ook de handreiking "Organiseren en financieren van gezamenlijke huisvesting kinderopvang en onderwijs" , kan hierbij ondersteuning bieden.</t>
  </si>
  <si>
    <t>https://www.rijksoverheid.nl/documenten/rapporten/2022/10/05/handreiking-organiseren-en-financieren-van-gezamenlijke-huisvesting-kinderopvang-en-onderwijs</t>
  </si>
  <si>
    <t>Verwarming</t>
  </si>
  <si>
    <t>Electra</t>
  </si>
  <si>
    <t>Gemeentelijke belastingen (eig.deel)</t>
  </si>
  <si>
    <t>Voorbeeldschool</t>
  </si>
  <si>
    <t>Naam basisschool:</t>
  </si>
  <si>
    <t>Ruimte A</t>
  </si>
  <si>
    <t>Ruimte B</t>
  </si>
  <si>
    <t>Gebruik keuken</t>
  </si>
  <si>
    <t>VERHUUR</t>
  </si>
  <si>
    <t>Stichtingskosten gebouw incl. btw / WOZ waarde</t>
  </si>
  <si>
    <t>Totaal bruto vloeroppervlak gebouw</t>
  </si>
  <si>
    <t>Bvo van het huurdeel (geen opslag!)</t>
  </si>
  <si>
    <t>Rente %</t>
  </si>
  <si>
    <t>Looptijd afschrijving in jaren</t>
  </si>
  <si>
    <t>Huursom annuïteit totale gebouw</t>
  </si>
  <si>
    <t>Aflossing</t>
  </si>
  <si>
    <t>Rente</t>
  </si>
  <si>
    <t>Saldo</t>
  </si>
  <si>
    <t>Aanvullende kosten gebouw</t>
  </si>
  <si>
    <t>Onroerende zaakbelasting (tarief belastingjaar t-1)</t>
  </si>
  <si>
    <t>Opstalverzekering</t>
  </si>
  <si>
    <t xml:space="preserve">Exploitatiekosten </t>
  </si>
  <si>
    <t>Subtotaal</t>
  </si>
  <si>
    <t>Jaar</t>
  </si>
  <si>
    <t>per m2 bvo</t>
  </si>
  <si>
    <t>Annuïteit:</t>
  </si>
  <si>
    <t>de juridische helpdesk van de PO-Raad (na inloggen).</t>
  </si>
  <si>
    <r>
      <t xml:space="preserve">Voor </t>
    </r>
    <r>
      <rPr>
        <b/>
        <sz val="10"/>
        <color theme="1"/>
        <rFont val="Calibri"/>
        <family val="2"/>
        <scheme val="minor"/>
      </rPr>
      <t>vragen</t>
    </r>
    <r>
      <rPr>
        <sz val="10"/>
        <color theme="1"/>
        <rFont val="Calibri"/>
        <family val="2"/>
        <scheme val="minor"/>
      </rPr>
      <t xml:space="preserve"> kunt u contact opnemen met:</t>
    </r>
  </si>
  <si>
    <t>HUISVESTINGSLASTEN SCHOOLGEBOUW (PER M2)</t>
  </si>
  <si>
    <t>Opslagpercentage</t>
  </si>
  <si>
    <t>Aanvullende afspraken:</t>
  </si>
  <si>
    <t>opmerking:</t>
  </si>
  <si>
    <t>Naam school:</t>
  </si>
  <si>
    <t>Datum:</t>
  </si>
  <si>
    <t>Huurder:</t>
  </si>
  <si>
    <t>Ruimte wordt deels door de school gebruikt en deels door een derde partij/huurder</t>
  </si>
  <si>
    <t>Huur ter dekking van de investeringslasten</t>
  </si>
  <si>
    <t>huur per m2 bvo per jaar</t>
  </si>
  <si>
    <t>KOSTENDEKKENDE HUUR EN EXPLOITATIEVERGOEDING DEEL-VERHUUR</t>
  </si>
  <si>
    <t>Voor zowel de berekening van het medegebruik tarief als ook de kostendekkende huur is het noodzakelijk de werkelijke huisvestingslasten in beeld te brengen.</t>
  </si>
  <si>
    <t>Er wordt in dit model uitgegaan van een schoolgebouw dat juridisch eigendom is van het schoolbestuur maar waarvan het economisch claimrecht bij de gemeente ligt.</t>
  </si>
  <si>
    <t>Herbouwwaarde / WOZ waarde</t>
  </si>
  <si>
    <t>Huur ter dekking van de investeringslasten gebouw</t>
  </si>
  <si>
    <t>Exploitatielasten o.b.v. werkblad HV lasten gebouw</t>
  </si>
  <si>
    <t>p.m.</t>
  </si>
  <si>
    <t>Huisvestingslasten schoolgebouw:</t>
  </si>
  <si>
    <t>Medegebruik of verhuur? Lees de handreiking:</t>
  </si>
  <si>
    <t>opslag %</t>
  </si>
  <si>
    <t>(per jaar/ per m2)</t>
  </si>
  <si>
    <t xml:space="preserve">Subtotaal </t>
  </si>
  <si>
    <t>Ruimte wordt uitsluitend door de medegebruiker gebruikt</t>
  </si>
  <si>
    <t>Ruimte wordt uitsluitend door de huurder gebruikt</t>
  </si>
  <si>
    <t>In te vullen velden zijn lichtgrijs gekleurd en gevuld met een voorbeeld. U kunt deze overschrijven op basis van uw eigen situatie.</t>
  </si>
  <si>
    <t>In dit werkblad voert u de huisvestingslasten en het aantal m2 in van uw schoolgebouw. Deze ontleend u aan de financiële</t>
  </si>
  <si>
    <t xml:space="preserve">administratie. Op basis van uw invoer worden de huisvestingslasten per m2 bruto vloeroppervlak berekend. </t>
  </si>
  <si>
    <t>De tool in dit werkblad kan schoolbesturen en gemeenten helpen bij het vaststellen van een medegebruik tarief en sluit aan bij de bovengenoemde handreiking op de site van de PO-Raad.</t>
  </si>
  <si>
    <t>Enkel verhuur, Deel verhuur</t>
  </si>
  <si>
    <t>1. huur ter dekking van de investeringslast (gebouw). Deze huur is voor de gemeente. Vaak wordt de huur door het schoolbestuur bij de huurder in rekening gebracht en vervolgens afgedragen aan de gemeente.</t>
  </si>
  <si>
    <t xml:space="preserve">2. exploitatievergoeding voor het schoolbestuur op basis van hetgeen is ingevuld in het werkblad HV lasten gebouw. </t>
  </si>
  <si>
    <r>
      <t xml:space="preserve">Een </t>
    </r>
    <r>
      <rPr>
        <u/>
        <sz val="10"/>
        <color theme="1"/>
        <rFont val="Calibri"/>
        <family val="2"/>
        <scheme val="minor"/>
      </rPr>
      <t>kostendekkend</t>
    </r>
    <r>
      <rPr>
        <sz val="10"/>
        <color theme="1"/>
        <rFont val="Calibri"/>
        <family val="2"/>
        <scheme val="minor"/>
      </rPr>
      <t xml:space="preserve"> tarief bestaat uit twee componenten: </t>
    </r>
  </si>
  <si>
    <t>Bij enkel verhuur komt er nog een derde component bij: de aanvullende kosten van het gebouw. Ook deze component wordt vaak door het schoolbestuur bij de huurder in rekening gebracht en vervolgens afgedragen aan de gemeente.</t>
  </si>
  <si>
    <t>Af te lossen</t>
  </si>
  <si>
    <t>jaarvergoe- ding enkel gebruik</t>
  </si>
  <si>
    <t xml:space="preserve">Uitgangspunt daarbij is dat de vergoeding die partijen met elkaar afspreken in ieder geval kostendekkend moet zijn. </t>
  </si>
  <si>
    <t>Dit betekent dat de vergoeding per schoolgebouw verschilt en dat het gebruik van de oude Londo componenten</t>
  </si>
  <si>
    <t>hiervoor niet langer geschikt is. Immers hiervan is al lang geleden vastgesteld dat deze ontoereikend is*.</t>
  </si>
  <si>
    <t>Huisvestingslasten gebouw</t>
  </si>
  <si>
    <t>Met ingang van 1 januari 2023 is de bekostiging vereenvoudigd naar een bedrag per school en een bedrag per leerling. Hiermee is het onderscheid tussen personele en materiele bekostiging vervallen en is niet langer inzichtelijk hoe de bedragen zijn opgebouwd. Dit past bij de lumpsum gedachte: de nieuwe basisbekostiging heeft geen specifieke bestemming of oormerking, anders dan het verzorgen van goed onderwijs.</t>
  </si>
  <si>
    <t>Enkel medegebruik</t>
  </si>
  <si>
    <t>Inzet concierge, beheerder</t>
  </si>
  <si>
    <t>https://www.poraad.nl/handreiking-medegebruik-en-verhuur-en-model</t>
  </si>
  <si>
    <t>versie 25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</si>
</sst>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164" formatCode="_ &quot;€&quot;\ * #,##0_ ;_ &quot;€&quot;\ * \-#,##0_ ;_ &quot;€&quot;\ * &quot;-&quot;??_ ;_ @_ "/>
    <numFmt numFmtId="165" formatCode="0.00_)"/>
  </numFmts>
  <fonts count="33" x14ac:knownFonts="1">
    <font>
      <sz val="11"/>
      <color theme="1"/>
      <name val="Calibri"/>
      <family val="2"/>
      <scheme val="minor"/>
    </font>
    <font>
      <sz val="11"/>
      <color theme="1"/>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sz val="10"/>
      <color rgb="FFC00000"/>
      <name val="Calibri"/>
      <family val="2"/>
      <scheme val="minor"/>
    </font>
    <font>
      <sz val="10"/>
      <color theme="1"/>
      <name val="Verdana"/>
      <family val="2"/>
    </font>
    <font>
      <sz val="10"/>
      <color theme="1"/>
      <name val="Symbol"/>
      <family val="1"/>
      <charset val="2"/>
    </font>
    <font>
      <i/>
      <sz val="10"/>
      <color rgb="FF00B050"/>
      <name val="Calibri"/>
      <family val="2"/>
      <scheme val="minor"/>
    </font>
    <font>
      <b/>
      <i/>
      <sz val="10"/>
      <color theme="1"/>
      <name val="Calibri"/>
      <family val="2"/>
      <scheme val="minor"/>
    </font>
    <font>
      <sz val="8"/>
      <name val="Calibri"/>
      <family val="2"/>
      <scheme val="minor"/>
    </font>
    <font>
      <sz val="9"/>
      <color indexed="81"/>
      <name val="Tahoma"/>
      <family val="2"/>
    </font>
    <font>
      <i/>
      <sz val="10"/>
      <name val="Calibri"/>
      <family val="2"/>
      <scheme val="minor"/>
    </font>
    <font>
      <sz val="14"/>
      <color rgb="FFC00000"/>
      <name val="Calibri"/>
      <family val="2"/>
      <scheme val="minor"/>
    </font>
    <font>
      <u/>
      <sz val="11"/>
      <color theme="10"/>
      <name val="Calibri"/>
      <family val="2"/>
      <scheme val="minor"/>
    </font>
    <font>
      <sz val="10"/>
      <color rgb="FF0070C0"/>
      <name val="Calibri"/>
      <family val="2"/>
      <scheme val="minor"/>
    </font>
    <font>
      <sz val="11"/>
      <color rgb="FFC00000"/>
      <name val="Calibri"/>
      <family val="2"/>
      <scheme val="minor"/>
    </font>
    <font>
      <sz val="12"/>
      <color rgb="FFC00000"/>
      <name val="Calibri"/>
      <family val="2"/>
      <scheme val="minor"/>
    </font>
    <font>
      <sz val="10"/>
      <name val="Calibri"/>
      <family val="2"/>
      <scheme val="minor"/>
    </font>
    <font>
      <b/>
      <i/>
      <sz val="10"/>
      <color theme="1"/>
      <name val="Symbol"/>
      <family val="1"/>
      <charset val="2"/>
    </font>
    <font>
      <i/>
      <sz val="10"/>
      <color theme="1"/>
      <name val="Symbol"/>
      <family val="1"/>
      <charset val="2"/>
    </font>
    <font>
      <u/>
      <sz val="9"/>
      <color rgb="FF0070C0"/>
      <name val="Calibri"/>
      <family val="2"/>
      <scheme val="minor"/>
    </font>
    <font>
      <sz val="9"/>
      <color rgb="FF0070C0"/>
      <name val="Calibri"/>
      <family val="2"/>
      <scheme val="minor"/>
    </font>
    <font>
      <u/>
      <sz val="9"/>
      <color theme="10"/>
      <name val="Calibri"/>
      <family val="2"/>
      <scheme val="minor"/>
    </font>
    <font>
      <sz val="9"/>
      <color theme="1"/>
      <name val="Calibri"/>
      <family val="2"/>
      <scheme val="minor"/>
    </font>
    <font>
      <b/>
      <sz val="10"/>
      <name val="Calibri"/>
      <family val="2"/>
      <scheme val="minor"/>
    </font>
    <font>
      <u/>
      <sz val="10"/>
      <color theme="10"/>
      <name val="Calibri"/>
      <family val="2"/>
      <scheme val="minor"/>
    </font>
    <font>
      <sz val="10"/>
      <color theme="1" tint="0.499984740745262"/>
      <name val="Calibri"/>
      <family val="2"/>
      <scheme val="minor"/>
    </font>
    <font>
      <b/>
      <sz val="10"/>
      <color theme="1" tint="0.499984740745262"/>
      <name val="Calibri"/>
      <family val="2"/>
      <scheme val="minor"/>
    </font>
    <font>
      <b/>
      <u/>
      <sz val="10"/>
      <color theme="10"/>
      <name val="Calibri"/>
      <family val="2"/>
      <scheme val="minor"/>
    </font>
    <font>
      <i/>
      <sz val="11"/>
      <color theme="1"/>
      <name val="Calibri"/>
      <family val="2"/>
      <scheme val="minor"/>
    </font>
    <font>
      <b/>
      <i/>
      <sz val="10"/>
      <color rgb="FFC00000"/>
      <name val="Calibri"/>
      <family val="2"/>
      <scheme val="minor"/>
    </font>
    <font>
      <u/>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indexed="64"/>
      </right>
      <top style="thin">
        <color theme="0"/>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style="thin">
        <color theme="0"/>
      </right>
      <top/>
      <bottom style="thin">
        <color theme="0"/>
      </bottom>
      <diagonal/>
    </border>
    <border>
      <left/>
      <right/>
      <top style="thin">
        <color theme="0"/>
      </top>
      <bottom/>
      <diagonal/>
    </border>
    <border>
      <left style="thin">
        <color theme="0"/>
      </left>
      <right style="thin">
        <color theme="0"/>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98">
    <xf numFmtId="0" fontId="0" fillId="0" borderId="0" xfId="0"/>
    <xf numFmtId="0" fontId="2" fillId="2" borderId="0" xfId="0" applyFont="1" applyFill="1"/>
    <xf numFmtId="0" fontId="13" fillId="2" borderId="0" xfId="0" applyFont="1" applyFill="1"/>
    <xf numFmtId="0" fontId="3" fillId="2" borderId="0" xfId="0" applyFont="1" applyFill="1"/>
    <xf numFmtId="0" fontId="12" fillId="2" borderId="0" xfId="0" applyFont="1" applyFill="1"/>
    <xf numFmtId="0" fontId="4" fillId="2" borderId="0" xfId="0" applyFont="1" applyFill="1" applyAlignment="1">
      <alignment horizontal="left" vertical="top"/>
    </xf>
    <xf numFmtId="0" fontId="2" fillId="2" borderId="0" xfId="0" applyFont="1" applyFill="1" applyAlignment="1">
      <alignment horizontal="left" vertical="top"/>
    </xf>
    <xf numFmtId="0" fontId="3"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horizontal="left" vertical="top" wrapText="1"/>
    </xf>
    <xf numFmtId="0" fontId="2" fillId="2" borderId="0" xfId="0" applyFont="1" applyFill="1" applyAlignment="1">
      <alignment vertical="top" wrapText="1"/>
    </xf>
    <xf numFmtId="0" fontId="15" fillId="2" borderId="0" xfId="0" applyFont="1" applyFill="1"/>
    <xf numFmtId="0" fontId="15" fillId="2" borderId="0" xfId="0" applyFont="1" applyFill="1" applyAlignment="1">
      <alignment vertical="top"/>
    </xf>
    <xf numFmtId="0" fontId="2" fillId="0" borderId="0" xfId="0" applyFont="1"/>
    <xf numFmtId="0" fontId="2" fillId="0" borderId="0" xfId="0" applyFont="1" applyAlignment="1">
      <alignment horizontal="center"/>
    </xf>
    <xf numFmtId="0" fontId="21" fillId="2" borderId="0" xfId="3" applyFont="1" applyFill="1" applyAlignment="1">
      <alignment vertical="top"/>
    </xf>
    <xf numFmtId="0" fontId="22" fillId="2" borderId="0" xfId="0" applyFont="1" applyFill="1" applyAlignment="1">
      <alignment vertical="top"/>
    </xf>
    <xf numFmtId="0" fontId="23" fillId="2" borderId="0" xfId="3" applyFont="1" applyFill="1" applyAlignment="1">
      <alignment vertical="top"/>
    </xf>
    <xf numFmtId="0" fontId="24" fillId="2" borderId="0" xfId="0" applyFont="1" applyFill="1" applyAlignment="1">
      <alignment vertical="top"/>
    </xf>
    <xf numFmtId="0" fontId="17" fillId="0" borderId="0" xfId="0" applyFont="1"/>
    <xf numFmtId="0" fontId="2" fillId="0" borderId="0" xfId="0" applyFont="1" applyAlignment="1">
      <alignment horizontal="left"/>
    </xf>
    <xf numFmtId="0" fontId="2" fillId="0" borderId="1" xfId="0" applyFont="1" applyBorder="1"/>
    <xf numFmtId="0" fontId="2" fillId="0" borderId="2" xfId="0" applyFont="1" applyBorder="1"/>
    <xf numFmtId="0" fontId="2" fillId="0" borderId="2" xfId="0" applyFont="1" applyBorder="1" applyAlignment="1">
      <alignment horizontal="center"/>
    </xf>
    <xf numFmtId="0" fontId="2" fillId="0" borderId="3" xfId="0" applyFont="1" applyBorder="1"/>
    <xf numFmtId="0" fontId="2" fillId="0" borderId="4" xfId="0" applyFont="1" applyBorder="1"/>
    <xf numFmtId="0" fontId="2" fillId="0" borderId="5" xfId="0" applyFont="1" applyBorder="1"/>
    <xf numFmtId="164" fontId="2" fillId="0" borderId="0" xfId="1" applyNumberFormat="1" applyFont="1" applyAlignment="1" applyProtection="1">
      <alignment horizontal="center"/>
    </xf>
    <xf numFmtId="0" fontId="7" fillId="0" borderId="0" xfId="0" applyFont="1" applyAlignment="1">
      <alignment horizontal="left" vertical="center" indent="2"/>
    </xf>
    <xf numFmtId="0" fontId="9" fillId="0" borderId="0" xfId="0" applyFont="1"/>
    <xf numFmtId="0" fontId="3" fillId="0" borderId="0" xfId="0" applyFont="1" applyAlignment="1">
      <alignment horizontal="center"/>
    </xf>
    <xf numFmtId="0" fontId="3" fillId="0" borderId="0" xfId="0" applyFont="1"/>
    <xf numFmtId="164" fontId="9" fillId="0" borderId="0" xfId="1" applyNumberFormat="1" applyFont="1" applyFill="1" applyBorder="1" applyProtection="1"/>
    <xf numFmtId="0" fontId="3" fillId="0" borderId="0" xfId="0" applyFont="1" applyAlignment="1">
      <alignment horizontal="left"/>
    </xf>
    <xf numFmtId="0" fontId="4" fillId="0" borderId="0" xfId="0" applyFont="1"/>
    <xf numFmtId="9" fontId="2" fillId="0" borderId="0" xfId="2" applyFont="1" applyFill="1" applyBorder="1" applyAlignment="1" applyProtection="1">
      <alignment horizontal="center"/>
    </xf>
    <xf numFmtId="164" fontId="2" fillId="0" borderId="0" xfId="1" applyNumberFormat="1" applyFont="1" applyFill="1" applyBorder="1" applyProtection="1"/>
    <xf numFmtId="0" fontId="2" fillId="0" borderId="13" xfId="0" applyFont="1" applyBorder="1"/>
    <xf numFmtId="0" fontId="6" fillId="0" borderId="0" xfId="0" applyFont="1" applyAlignment="1">
      <alignment vertical="center"/>
    </xf>
    <xf numFmtId="164" fontId="4" fillId="0" borderId="0" xfId="0" applyNumberFormat="1" applyFont="1"/>
    <xf numFmtId="164" fontId="4" fillId="4" borderId="0" xfId="0" applyNumberFormat="1" applyFont="1" applyFill="1" applyAlignment="1">
      <alignment horizontal="center"/>
    </xf>
    <xf numFmtId="0" fontId="2" fillId="0" borderId="6" xfId="0" applyFont="1" applyBorder="1"/>
    <xf numFmtId="0" fontId="2" fillId="0" borderId="7" xfId="0" applyFont="1" applyBorder="1"/>
    <xf numFmtId="0" fontId="2" fillId="0" borderId="7" xfId="0" applyFont="1" applyBorder="1" applyAlignment="1">
      <alignment horizontal="center"/>
    </xf>
    <xf numFmtId="0" fontId="2" fillId="0" borderId="8" xfId="0" applyFont="1" applyBorder="1"/>
    <xf numFmtId="0" fontId="18" fillId="0" borderId="0" xfId="0" applyFont="1"/>
    <xf numFmtId="0" fontId="9" fillId="0" borderId="4" xfId="0" applyFont="1" applyBorder="1"/>
    <xf numFmtId="0" fontId="9" fillId="0" borderId="5" xfId="0" applyFont="1" applyBorder="1"/>
    <xf numFmtId="0" fontId="19" fillId="0" borderId="0" xfId="0" applyFont="1" applyAlignment="1">
      <alignment horizontal="left" vertical="center" indent="2"/>
    </xf>
    <xf numFmtId="9" fontId="2" fillId="0" borderId="0" xfId="2" applyFont="1" applyFill="1" applyBorder="1" applyProtection="1"/>
    <xf numFmtId="164" fontId="2" fillId="0" borderId="0" xfId="1" applyNumberFormat="1" applyFont="1" applyFill="1" applyBorder="1" applyAlignment="1" applyProtection="1">
      <alignment horizontal="center"/>
    </xf>
    <xf numFmtId="0" fontId="3" fillId="0" borderId="4" xfId="0" applyFont="1" applyBorder="1"/>
    <xf numFmtId="164" fontId="3" fillId="0" borderId="0" xfId="1" applyNumberFormat="1" applyFont="1" applyFill="1" applyBorder="1" applyProtection="1"/>
    <xf numFmtId="0" fontId="3" fillId="0" borderId="5" xfId="0" applyFont="1" applyBorder="1"/>
    <xf numFmtId="0" fontId="20" fillId="0" borderId="0" xfId="0" applyFont="1" applyAlignment="1">
      <alignment horizontal="left" vertical="center" indent="2"/>
    </xf>
    <xf numFmtId="0" fontId="5" fillId="0" borderId="0" xfId="0" applyFont="1"/>
    <xf numFmtId="0" fontId="16" fillId="0" borderId="0" xfId="0" applyFont="1" applyAlignment="1">
      <alignment horizontal="left"/>
    </xf>
    <xf numFmtId="0" fontId="25" fillId="2" borderId="0" xfId="0" applyFont="1" applyFill="1"/>
    <xf numFmtId="0" fontId="18" fillId="2" borderId="0" xfId="0" applyFont="1" applyFill="1"/>
    <xf numFmtId="0" fontId="27" fillId="0" borderId="0" xfId="0" applyFont="1"/>
    <xf numFmtId="164" fontId="2" fillId="0" borderId="0" xfId="1" applyNumberFormat="1" applyFont="1" applyFill="1" applyProtection="1"/>
    <xf numFmtId="164" fontId="4" fillId="4" borderId="0" xfId="1" applyNumberFormat="1" applyFont="1" applyFill="1" applyAlignment="1" applyProtection="1">
      <alignment horizontal="center"/>
    </xf>
    <xf numFmtId="0" fontId="24" fillId="2" borderId="0" xfId="0" applyFont="1" applyFill="1" applyAlignment="1">
      <alignment horizontal="left" vertical="top"/>
    </xf>
    <xf numFmtId="0" fontId="23" fillId="2" borderId="0" xfId="3" applyFont="1" applyFill="1" applyAlignment="1">
      <alignment horizontal="left" vertical="top" readingOrder="1"/>
    </xf>
    <xf numFmtId="0" fontId="17" fillId="0" borderId="2" xfId="0" applyFont="1" applyBorder="1"/>
    <xf numFmtId="0" fontId="5" fillId="0" borderId="2" xfId="0" applyFont="1" applyBorder="1"/>
    <xf numFmtId="0" fontId="2" fillId="0" borderId="0" xfId="0" applyFont="1" applyProtection="1">
      <protection locked="0"/>
    </xf>
    <xf numFmtId="44" fontId="4" fillId="4" borderId="0" xfId="0" applyNumberFormat="1" applyFont="1" applyFill="1" applyAlignment="1">
      <alignment horizontal="center"/>
    </xf>
    <xf numFmtId="44" fontId="2" fillId="0" borderId="0" xfId="1" applyFont="1" applyAlignment="1" applyProtection="1">
      <alignment horizontal="center" vertical="top"/>
    </xf>
    <xf numFmtId="0" fontId="27" fillId="0" borderId="0" xfId="0" applyFont="1" applyAlignment="1">
      <alignment horizontal="left"/>
    </xf>
    <xf numFmtId="8" fontId="27" fillId="0" borderId="0" xfId="1" applyNumberFormat="1" applyFont="1" applyProtection="1"/>
    <xf numFmtId="165" fontId="27" fillId="0" borderId="0" xfId="0" applyNumberFormat="1" applyFont="1"/>
    <xf numFmtId="0" fontId="28" fillId="0" borderId="0" xfId="0" applyFont="1" applyAlignment="1">
      <alignment horizontal="center"/>
    </xf>
    <xf numFmtId="164" fontId="28" fillId="0" borderId="0" xfId="1" applyNumberFormat="1" applyFont="1" applyAlignment="1" applyProtection="1">
      <alignment horizontal="center"/>
    </xf>
    <xf numFmtId="3" fontId="27" fillId="0" borderId="0" xfId="0" applyNumberFormat="1" applyFont="1" applyAlignment="1">
      <alignment horizontal="center"/>
    </xf>
    <xf numFmtId="164" fontId="27" fillId="0" borderId="0" xfId="1" applyNumberFormat="1" applyFont="1" applyProtection="1"/>
    <xf numFmtId="4" fontId="27" fillId="0" borderId="0" xfId="0" applyNumberFormat="1" applyFont="1"/>
    <xf numFmtId="0" fontId="2" fillId="3" borderId="0" xfId="0" applyFont="1" applyFill="1" applyProtection="1">
      <protection locked="0"/>
    </xf>
    <xf numFmtId="0" fontId="2" fillId="3" borderId="0" xfId="0" applyFont="1" applyFill="1" applyAlignment="1" applyProtection="1">
      <alignment horizontal="center"/>
      <protection locked="0"/>
    </xf>
    <xf numFmtId="0" fontId="2" fillId="3" borderId="9" xfId="0" applyFont="1" applyFill="1" applyBorder="1" applyProtection="1">
      <protection locked="0"/>
    </xf>
    <xf numFmtId="164" fontId="2" fillId="3" borderId="9" xfId="1" applyNumberFormat="1" applyFont="1" applyFill="1" applyBorder="1" applyAlignment="1" applyProtection="1">
      <alignment horizontal="center"/>
      <protection locked="0"/>
    </xf>
    <xf numFmtId="0" fontId="4" fillId="2" borderId="0" xfId="0" applyFont="1" applyFill="1" applyAlignment="1">
      <alignment horizontal="left" vertical="top" wrapText="1"/>
    </xf>
    <xf numFmtId="0" fontId="4" fillId="2" borderId="0" xfId="0" applyFont="1" applyFill="1"/>
    <xf numFmtId="0" fontId="4" fillId="2" borderId="0" xfId="0" applyFont="1" applyFill="1" applyAlignment="1">
      <alignment horizontal="center"/>
    </xf>
    <xf numFmtId="0" fontId="29" fillId="2" borderId="0" xfId="3" applyFont="1" applyFill="1" applyProtection="1"/>
    <xf numFmtId="0" fontId="12" fillId="0" borderId="0" xfId="0" applyFont="1"/>
    <xf numFmtId="0" fontId="2" fillId="3" borderId="10" xfId="0" applyFont="1" applyFill="1" applyBorder="1" applyAlignment="1" applyProtection="1">
      <alignment horizontal="center"/>
      <protection locked="0"/>
    </xf>
    <xf numFmtId="9" fontId="2" fillId="3" borderId="10" xfId="2" applyFont="1" applyFill="1" applyBorder="1" applyAlignment="1" applyProtection="1">
      <alignment horizontal="center"/>
      <protection locked="0"/>
    </xf>
    <xf numFmtId="49" fontId="2" fillId="3" borderId="16" xfId="1" applyNumberFormat="1" applyFont="1" applyFill="1" applyBorder="1" applyAlignment="1" applyProtection="1">
      <alignment horizontal="left" vertical="top" wrapText="1"/>
      <protection locked="0"/>
    </xf>
    <xf numFmtId="164" fontId="2" fillId="3" borderId="14" xfId="1" applyNumberFormat="1" applyFont="1" applyFill="1" applyBorder="1" applyAlignment="1" applyProtection="1">
      <alignment horizontal="center"/>
      <protection locked="0"/>
    </xf>
    <xf numFmtId="164" fontId="2" fillId="3" borderId="12" xfId="1" applyNumberFormat="1" applyFont="1" applyFill="1" applyBorder="1" applyAlignment="1" applyProtection="1">
      <alignment horizontal="center"/>
      <protection locked="0"/>
    </xf>
    <xf numFmtId="164" fontId="2" fillId="3" borderId="15" xfId="1" applyNumberFormat="1" applyFont="1" applyFill="1" applyBorder="1" applyAlignment="1" applyProtection="1">
      <alignment horizontal="center"/>
      <protection locked="0"/>
    </xf>
    <xf numFmtId="164" fontId="2" fillId="3" borderId="0" xfId="1" applyNumberFormat="1" applyFont="1" applyFill="1" applyBorder="1" applyAlignment="1" applyProtection="1">
      <alignment horizontal="center"/>
      <protection locked="0"/>
    </xf>
    <xf numFmtId="0" fontId="30" fillId="0" borderId="0" xfId="0" applyFont="1"/>
    <xf numFmtId="0" fontId="12" fillId="0" borderId="0" xfId="0" quotePrefix="1" applyFont="1"/>
    <xf numFmtId="14" fontId="2" fillId="3" borderId="9" xfId="0" applyNumberFormat="1" applyFont="1" applyFill="1" applyBorder="1" applyProtection="1">
      <protection locked="0"/>
    </xf>
    <xf numFmtId="3" fontId="2" fillId="3" borderId="14" xfId="1" applyNumberFormat="1" applyFont="1" applyFill="1" applyBorder="1" applyAlignment="1" applyProtection="1">
      <alignment horizontal="right"/>
      <protection locked="0"/>
    </xf>
    <xf numFmtId="3" fontId="2" fillId="3" borderId="12" xfId="1" applyNumberFormat="1" applyFont="1" applyFill="1" applyBorder="1" applyAlignment="1" applyProtection="1">
      <alignment horizontal="right"/>
      <protection locked="0"/>
    </xf>
    <xf numFmtId="9" fontId="2" fillId="3" borderId="9" xfId="2" applyFont="1" applyFill="1" applyBorder="1" applyAlignment="1" applyProtection="1">
      <alignment horizontal="right"/>
      <protection locked="0"/>
    </xf>
    <xf numFmtId="1" fontId="2" fillId="3" borderId="14" xfId="1" applyNumberFormat="1" applyFont="1" applyFill="1" applyBorder="1" applyAlignment="1" applyProtection="1">
      <alignment horizontal="right"/>
      <protection locked="0"/>
    </xf>
    <xf numFmtId="0" fontId="2" fillId="3" borderId="15" xfId="0" applyFont="1" applyFill="1" applyBorder="1" applyProtection="1">
      <protection locked="0"/>
    </xf>
    <xf numFmtId="44" fontId="3" fillId="0" borderId="0" xfId="0" applyNumberFormat="1" applyFont="1"/>
    <xf numFmtId="0" fontId="3" fillId="0" borderId="13" xfId="0" applyFont="1" applyBorder="1"/>
    <xf numFmtId="9" fontId="2" fillId="5" borderId="0" xfId="2" applyFont="1" applyFill="1" applyProtection="1">
      <protection locked="0"/>
    </xf>
    <xf numFmtId="14" fontId="2" fillId="3" borderId="9" xfId="0" applyNumberFormat="1" applyFont="1" applyFill="1" applyBorder="1" applyAlignment="1" applyProtection="1">
      <alignment horizontal="left"/>
      <protection locked="0"/>
    </xf>
    <xf numFmtId="164" fontId="2" fillId="3" borderId="10" xfId="1" applyNumberFormat="1" applyFont="1" applyFill="1" applyBorder="1" applyAlignment="1" applyProtection="1">
      <alignment horizontal="right" vertical="top"/>
      <protection locked="0"/>
    </xf>
    <xf numFmtId="3" fontId="2" fillId="3" borderId="10" xfId="2" applyNumberFormat="1" applyFont="1" applyFill="1" applyBorder="1" applyAlignment="1" applyProtection="1">
      <alignment horizontal="right" vertical="top"/>
      <protection locked="0"/>
    </xf>
    <xf numFmtId="9" fontId="2" fillId="3" borderId="10" xfId="2" applyFont="1" applyFill="1" applyBorder="1" applyAlignment="1" applyProtection="1">
      <alignment horizontal="right" vertical="top"/>
      <protection locked="0"/>
    </xf>
    <xf numFmtId="1" fontId="2" fillId="3" borderId="10" xfId="2" applyNumberFormat="1" applyFont="1" applyFill="1" applyBorder="1" applyAlignment="1" applyProtection="1">
      <alignment horizontal="right" vertical="top"/>
      <protection locked="0"/>
    </xf>
    <xf numFmtId="0" fontId="2" fillId="3" borderId="9" xfId="0" applyFont="1" applyFill="1" applyBorder="1" applyAlignment="1" applyProtection="1">
      <alignment vertical="top"/>
      <protection locked="0"/>
    </xf>
    <xf numFmtId="0" fontId="2"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wrapText="1"/>
      <protection locked="0"/>
    </xf>
    <xf numFmtId="0" fontId="2" fillId="3" borderId="0" xfId="0" applyFont="1" applyFill="1" applyAlignment="1" applyProtection="1">
      <alignment horizontal="left" vertical="top" wrapText="1"/>
      <protection locked="0"/>
    </xf>
    <xf numFmtId="9" fontId="2" fillId="3" borderId="10" xfId="2" applyFont="1" applyFill="1" applyBorder="1" applyAlignment="1" applyProtection="1">
      <alignment horizontal="center" vertical="top"/>
      <protection locked="0"/>
    </xf>
    <xf numFmtId="9" fontId="2" fillId="3" borderId="0" xfId="2" applyFont="1" applyFill="1" applyBorder="1" applyAlignment="1" applyProtection="1">
      <alignment horizontal="center" vertical="top"/>
      <protection locked="0"/>
    </xf>
    <xf numFmtId="44" fontId="2" fillId="3" borderId="9" xfId="1" applyFont="1" applyFill="1" applyBorder="1" applyAlignment="1" applyProtection="1">
      <alignment horizontal="center"/>
      <protection locked="0"/>
    </xf>
    <xf numFmtId="164" fontId="9" fillId="0" borderId="0" xfId="1" applyNumberFormat="1" applyFont="1" applyFill="1" applyBorder="1" applyAlignment="1" applyProtection="1">
      <alignment horizontal="center"/>
    </xf>
    <xf numFmtId="164" fontId="9" fillId="0" borderId="0" xfId="1" applyNumberFormat="1" applyFont="1" applyFill="1" applyBorder="1" applyAlignment="1" applyProtection="1">
      <alignment horizontal="left"/>
    </xf>
    <xf numFmtId="164" fontId="4" fillId="7" borderId="0" xfId="1" applyNumberFormat="1" applyFont="1" applyFill="1" applyBorder="1" applyAlignment="1" applyProtection="1">
      <alignment horizontal="center"/>
    </xf>
    <xf numFmtId="3" fontId="2" fillId="3" borderId="0" xfId="0" applyNumberFormat="1" applyFont="1" applyFill="1" applyAlignment="1" applyProtection="1">
      <alignment horizontal="right"/>
      <protection locked="0"/>
    </xf>
    <xf numFmtId="164" fontId="9" fillId="6" borderId="0" xfId="1" applyNumberFormat="1" applyFont="1" applyFill="1" applyBorder="1" applyProtection="1"/>
    <xf numFmtId="164" fontId="9" fillId="6" borderId="0" xfId="0" applyNumberFormat="1" applyFont="1" applyFill="1" applyAlignment="1">
      <alignment horizontal="center"/>
    </xf>
    <xf numFmtId="164" fontId="9" fillId="6" borderId="0" xfId="1" applyNumberFormat="1" applyFont="1" applyFill="1" applyBorder="1" applyAlignment="1" applyProtection="1">
      <alignment horizontal="center"/>
    </xf>
    <xf numFmtId="44" fontId="9" fillId="0" borderId="0" xfId="1" applyFont="1" applyBorder="1" applyAlignment="1" applyProtection="1">
      <alignment horizontal="center"/>
    </xf>
    <xf numFmtId="44" fontId="9" fillId="2" borderId="0" xfId="1" applyFont="1" applyFill="1" applyBorder="1" applyAlignment="1" applyProtection="1">
      <alignment horizontal="center" vertical="top"/>
    </xf>
    <xf numFmtId="44" fontId="4" fillId="7" borderId="10" xfId="1" applyFont="1" applyFill="1" applyBorder="1" applyAlignment="1" applyProtection="1">
      <alignment horizontal="center" vertical="top"/>
    </xf>
    <xf numFmtId="44" fontId="2" fillId="3" borderId="22" xfId="1" applyFont="1" applyFill="1" applyBorder="1" applyAlignment="1" applyProtection="1">
      <alignment horizontal="center"/>
      <protection locked="0"/>
    </xf>
    <xf numFmtId="14" fontId="2" fillId="3" borderId="0" xfId="0" applyNumberFormat="1" applyFont="1" applyFill="1" applyAlignment="1" applyProtection="1">
      <alignment horizontal="center"/>
      <protection locked="0"/>
    </xf>
    <xf numFmtId="164" fontId="2" fillId="0" borderId="0" xfId="0" applyNumberFormat="1" applyFont="1"/>
    <xf numFmtId="164" fontId="9" fillId="0" borderId="0" xfId="0" applyNumberFormat="1" applyFont="1"/>
    <xf numFmtId="0" fontId="2" fillId="3" borderId="0" xfId="0" applyFont="1" applyFill="1" applyAlignment="1">
      <alignment horizontal="left"/>
    </xf>
    <xf numFmtId="0" fontId="2" fillId="3" borderId="0" xfId="0" applyFont="1" applyFill="1" applyAlignment="1">
      <alignment horizontal="left" wrapText="1"/>
    </xf>
    <xf numFmtId="0" fontId="2" fillId="3" borderId="0" xfId="0" applyFont="1" applyFill="1"/>
    <xf numFmtId="44" fontId="27" fillId="0" borderId="0" xfId="1" applyFont="1"/>
    <xf numFmtId="0" fontId="2" fillId="0" borderId="2" xfId="0" applyFont="1" applyBorder="1" applyAlignment="1">
      <alignment horizontal="left"/>
    </xf>
    <xf numFmtId="0" fontId="18" fillId="0" borderId="0" xfId="0" applyFont="1" applyAlignment="1">
      <alignment horizontal="left"/>
    </xf>
    <xf numFmtId="0" fontId="3" fillId="0" borderId="0" xfId="0" applyFont="1" applyAlignment="1">
      <alignment vertical="top"/>
    </xf>
    <xf numFmtId="0" fontId="3" fillId="0" borderId="0" xfId="0" applyFont="1" applyAlignment="1">
      <alignment horizontal="center" vertical="top"/>
    </xf>
    <xf numFmtId="0" fontId="3"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left" vertical="top" wrapText="1"/>
    </xf>
    <xf numFmtId="0" fontId="2" fillId="0" borderId="0" xfId="0" applyFont="1" applyAlignment="1">
      <alignment vertical="top"/>
    </xf>
    <xf numFmtId="164" fontId="2" fillId="0" borderId="0" xfId="0" applyNumberFormat="1" applyFont="1" applyAlignment="1">
      <alignment horizontal="center" vertical="top"/>
    </xf>
    <xf numFmtId="164" fontId="2" fillId="0" borderId="0" xfId="0" applyNumberFormat="1" applyFont="1" applyAlignment="1">
      <alignment vertical="top"/>
    </xf>
    <xf numFmtId="0" fontId="9" fillId="2" borderId="0" xfId="0" applyFont="1" applyFill="1" applyAlignment="1">
      <alignment vertical="top"/>
    </xf>
    <xf numFmtId="0" fontId="9" fillId="2" borderId="0" xfId="0" applyFont="1" applyFill="1" applyAlignment="1">
      <alignment horizontal="center" vertical="top"/>
    </xf>
    <xf numFmtId="0" fontId="9" fillId="0" borderId="0" xfId="0" applyFont="1" applyAlignment="1">
      <alignment horizontal="center"/>
    </xf>
    <xf numFmtId="0" fontId="9" fillId="0" borderId="0" xfId="0" applyFont="1" applyAlignment="1">
      <alignment vertical="top"/>
    </xf>
    <xf numFmtId="164" fontId="9" fillId="2" borderId="0" xfId="0" applyNumberFormat="1" applyFont="1" applyFill="1" applyAlignment="1">
      <alignment horizontal="center" vertical="top"/>
    </xf>
    <xf numFmtId="0" fontId="31" fillId="0" borderId="0" xfId="0" applyFont="1"/>
    <xf numFmtId="164" fontId="9" fillId="6" borderId="0" xfId="0" applyNumberFormat="1" applyFont="1" applyFill="1" applyAlignment="1">
      <alignment horizontal="center" vertical="top"/>
    </xf>
    <xf numFmtId="0" fontId="31" fillId="0" borderId="0" xfId="0" applyFont="1" applyAlignment="1">
      <alignment horizontal="left"/>
    </xf>
    <xf numFmtId="0" fontId="5" fillId="0" borderId="0" xfId="0" applyFont="1" applyAlignment="1">
      <alignment horizontal="center"/>
    </xf>
    <xf numFmtId="0" fontId="5" fillId="0" borderId="0" xfId="0" applyFont="1" applyAlignment="1">
      <alignment horizontal="left"/>
    </xf>
    <xf numFmtId="1" fontId="2" fillId="0" borderId="0" xfId="0" applyNumberFormat="1" applyFont="1" applyAlignment="1">
      <alignment horizontal="center" vertical="top"/>
    </xf>
    <xf numFmtId="164" fontId="9" fillId="0" borderId="0" xfId="0" applyNumberFormat="1" applyFont="1" applyAlignment="1">
      <alignment horizontal="center"/>
    </xf>
    <xf numFmtId="0" fontId="9" fillId="0" borderId="0" xfId="0" applyFont="1" applyAlignment="1">
      <alignment horizontal="left"/>
    </xf>
    <xf numFmtId="0" fontId="4" fillId="0" borderId="0" xfId="0" applyFont="1" applyAlignment="1">
      <alignment horizontal="center"/>
    </xf>
    <xf numFmtId="164" fontId="4" fillId="0" borderId="0" xfId="0" applyNumberFormat="1" applyFont="1" applyAlignment="1">
      <alignment horizontal="center"/>
    </xf>
    <xf numFmtId="164" fontId="4" fillId="0" borderId="0" xfId="0" applyNumberFormat="1" applyFont="1" applyAlignment="1">
      <alignment horizontal="left"/>
    </xf>
    <xf numFmtId="0" fontId="2" fillId="0" borderId="7" xfId="0" applyFont="1" applyBorder="1" applyAlignment="1">
      <alignment horizontal="left"/>
    </xf>
    <xf numFmtId="0" fontId="2" fillId="3" borderId="17"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164" fontId="2" fillId="3" borderId="14" xfId="1" applyNumberFormat="1" applyFont="1" applyFill="1" applyBorder="1" applyAlignment="1" applyProtection="1">
      <alignment horizontal="left"/>
      <protection locked="0"/>
    </xf>
    <xf numFmtId="164" fontId="2" fillId="3" borderId="18" xfId="1" applyNumberFormat="1" applyFont="1" applyFill="1" applyBorder="1" applyAlignment="1" applyProtection="1">
      <alignment horizontal="left"/>
      <protection locked="0"/>
    </xf>
    <xf numFmtId="0" fontId="2" fillId="3" borderId="9" xfId="0" applyFont="1" applyFill="1" applyBorder="1" applyAlignment="1" applyProtection="1">
      <alignment horizontal="left"/>
      <protection locked="0"/>
    </xf>
    <xf numFmtId="0" fontId="2" fillId="3" borderId="23" xfId="0" applyFont="1" applyFill="1" applyBorder="1" applyProtection="1">
      <protection locked="0"/>
    </xf>
    <xf numFmtId="0" fontId="2" fillId="3" borderId="12" xfId="0" applyFont="1" applyFill="1" applyBorder="1" applyProtection="1">
      <protection locked="0"/>
    </xf>
    <xf numFmtId="0" fontId="2" fillId="3" borderId="24" xfId="0" applyFont="1" applyFill="1" applyBorder="1" applyProtection="1">
      <protection locked="0"/>
    </xf>
    <xf numFmtId="0" fontId="2" fillId="3" borderId="10" xfId="0" applyFont="1" applyFill="1" applyBorder="1" applyProtection="1">
      <protection locked="0"/>
    </xf>
    <xf numFmtId="0" fontId="2" fillId="3" borderId="11" xfId="0" applyFont="1" applyFill="1" applyBorder="1" applyAlignment="1" applyProtection="1">
      <alignment horizontal="left"/>
      <protection locked="0"/>
    </xf>
    <xf numFmtId="0" fontId="2" fillId="3" borderId="22" xfId="0" applyFont="1" applyFill="1" applyBorder="1" applyProtection="1">
      <protection locked="0"/>
    </xf>
    <xf numFmtId="0" fontId="2" fillId="3" borderId="17" xfId="0" applyFont="1" applyFill="1" applyBorder="1" applyProtection="1">
      <protection locked="0"/>
    </xf>
    <xf numFmtId="0" fontId="2" fillId="3" borderId="22" xfId="0" applyFont="1" applyFill="1" applyBorder="1" applyAlignment="1" applyProtection="1">
      <alignment horizontal="left"/>
      <protection locked="0"/>
    </xf>
    <xf numFmtId="0" fontId="2" fillId="3" borderId="25" xfId="0" applyFont="1" applyFill="1" applyBorder="1" applyProtection="1">
      <protection locked="0"/>
    </xf>
    <xf numFmtId="0" fontId="2" fillId="3" borderId="26" xfId="0" applyFont="1" applyFill="1" applyBorder="1" applyProtection="1">
      <protection locked="0"/>
    </xf>
    <xf numFmtId="0" fontId="2" fillId="3" borderId="27" xfId="0" applyFont="1" applyFill="1" applyBorder="1" applyAlignment="1" applyProtection="1">
      <alignment horizontal="left"/>
      <protection locked="0"/>
    </xf>
    <xf numFmtId="0" fontId="2" fillId="3" borderId="0" xfId="0" applyFont="1" applyFill="1" applyAlignment="1" applyProtection="1">
      <alignment horizontal="left"/>
      <protection locked="0"/>
    </xf>
    <xf numFmtId="0" fontId="2" fillId="0" borderId="26" xfId="0" applyFont="1" applyBorder="1"/>
    <xf numFmtId="0" fontId="2" fillId="2" borderId="0" xfId="0" applyFont="1" applyFill="1" applyAlignment="1">
      <alignment horizontal="left" vertical="top" wrapText="1"/>
    </xf>
    <xf numFmtId="0" fontId="26" fillId="2" borderId="0" xfId="3" applyFont="1" applyFill="1" applyAlignment="1">
      <alignment horizontal="left" vertical="top" wrapText="1"/>
    </xf>
    <xf numFmtId="0" fontId="18" fillId="2" borderId="0" xfId="3" applyFont="1" applyFill="1" applyAlignment="1">
      <alignment horizontal="left" vertical="top" wrapText="1"/>
    </xf>
    <xf numFmtId="0" fontId="2" fillId="2" borderId="0" xfId="0" applyFont="1" applyFill="1" applyAlignment="1">
      <alignment horizontal="left" wrapText="1"/>
    </xf>
    <xf numFmtId="0" fontId="8" fillId="0" borderId="0" xfId="0" applyFont="1" applyAlignment="1">
      <alignment horizontal="left" wrapText="1"/>
    </xf>
    <xf numFmtId="0" fontId="2" fillId="3" borderId="15" xfId="0" applyFont="1" applyFill="1" applyBorder="1" applyAlignment="1" applyProtection="1">
      <alignment horizontal="left"/>
      <protection locked="0"/>
    </xf>
    <xf numFmtId="0" fontId="2" fillId="3" borderId="17"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0" xfId="0" applyFont="1" applyFill="1" applyAlignment="1" applyProtection="1">
      <alignment horizontal="center"/>
      <protection locked="0"/>
    </xf>
    <xf numFmtId="0" fontId="2" fillId="3" borderId="12" xfId="0" applyFont="1" applyFill="1" applyBorder="1" applyAlignment="1" applyProtection="1">
      <alignment horizontal="left"/>
      <protection locked="0"/>
    </xf>
    <xf numFmtId="0" fontId="0" fillId="3" borderId="0" xfId="0" applyFill="1"/>
    <xf numFmtId="0" fontId="0" fillId="3" borderId="11" xfId="0" applyFill="1" applyBorder="1"/>
    <xf numFmtId="164" fontId="2" fillId="3" borderId="14" xfId="1" applyNumberFormat="1" applyFont="1" applyFill="1" applyBorder="1" applyAlignment="1" applyProtection="1">
      <alignment horizontal="left"/>
      <protection locked="0"/>
    </xf>
    <xf numFmtId="164" fontId="2" fillId="3" borderId="18" xfId="1" applyNumberFormat="1" applyFont="1" applyFill="1" applyBorder="1" applyAlignment="1" applyProtection="1">
      <alignment horizontal="left"/>
      <protection locked="0"/>
    </xf>
    <xf numFmtId="0" fontId="2" fillId="3" borderId="9" xfId="0" applyFont="1" applyFill="1" applyBorder="1" applyAlignment="1" applyProtection="1">
      <alignment horizontal="left"/>
      <protection locked="0"/>
    </xf>
    <xf numFmtId="0" fontId="2" fillId="3" borderId="19" xfId="0" applyFont="1" applyFill="1" applyBorder="1" applyAlignment="1" applyProtection="1">
      <alignment horizontal="left"/>
      <protection locked="0"/>
    </xf>
    <xf numFmtId="0" fontId="2" fillId="3" borderId="20" xfId="0" applyFont="1" applyFill="1" applyBorder="1" applyAlignment="1" applyProtection="1">
      <alignment horizontal="left"/>
      <protection locked="0"/>
    </xf>
    <xf numFmtId="0" fontId="2" fillId="3" borderId="21" xfId="0" applyFont="1" applyFill="1" applyBorder="1" applyAlignment="1" applyProtection="1">
      <alignment horizontal="left"/>
      <protection locked="0"/>
    </xf>
  </cellXfs>
  <cellStyles count="4">
    <cellStyle name="Hyperlink" xfId="3" builtinId="8"/>
    <cellStyle name="Procent" xfId="2" builtinId="5"/>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xdr:colOff>
      <xdr:row>0</xdr:row>
      <xdr:rowOff>2240</xdr:rowOff>
    </xdr:from>
    <xdr:to>
      <xdr:col>11</xdr:col>
      <xdr:colOff>389853</xdr:colOff>
      <xdr:row>5</xdr:row>
      <xdr:rowOff>147021</xdr:rowOff>
    </xdr:to>
    <xdr:pic>
      <xdr:nvPicPr>
        <xdr:cNvPr id="4" name="Afbeelding 1" descr="PO-Raad (@PO_Raad) / Twitter">
          <a:extLst>
            <a:ext uri="{FF2B5EF4-FFF2-40B4-BE49-F238E27FC236}">
              <a16:creationId xmlns:a16="http://schemas.microsoft.com/office/drawing/2014/main" id="{97745295-1A7B-4953-B0C9-FC48225034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6628" y="2240"/>
          <a:ext cx="973418" cy="1028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8964</xdr:colOff>
      <xdr:row>39</xdr:row>
      <xdr:rowOff>0</xdr:rowOff>
    </xdr:from>
    <xdr:to>
      <xdr:col>6</xdr:col>
      <xdr:colOff>0</xdr:colOff>
      <xdr:row>43</xdr:row>
      <xdr:rowOff>17930</xdr:rowOff>
    </xdr:to>
    <xdr:sp macro="" textlink="">
      <xdr:nvSpPr>
        <xdr:cNvPr id="2" name="Tekstvak 1">
          <a:extLst>
            <a:ext uri="{FF2B5EF4-FFF2-40B4-BE49-F238E27FC236}">
              <a16:creationId xmlns:a16="http://schemas.microsoft.com/office/drawing/2014/main" id="{FCAA6104-2602-5E81-C997-53341C79AEBF}"/>
            </a:ext>
          </a:extLst>
        </xdr:cNvPr>
        <xdr:cNvSpPr txBox="1"/>
      </xdr:nvSpPr>
      <xdr:spPr>
        <a:xfrm>
          <a:off x="259976" y="6203576"/>
          <a:ext cx="4948518" cy="6633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000">
            <a:solidFill>
              <a:srgbClr val="0070C0"/>
            </a:solidFill>
          </a:endParaRPr>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ijksoverheid.nl/documenten/rapporten/2022/10/05/handreiking-organiseren-en-financieren-van-gezamenlijke-huisvesting-kinderopvang-en-onderwijs" TargetMode="External"/><Relationship Id="rId2" Type="http://schemas.openxmlformats.org/officeDocument/2006/relationships/hyperlink" Target="https://www.poraad.nl/werkgeverschap/financien/bekostiging/school-krijgt-structureel-te-weinig-geld-voor-schoolborden-en" TargetMode="External"/><Relationship Id="rId1" Type="http://schemas.openxmlformats.org/officeDocument/2006/relationships/hyperlink" Target="https://www.tweedekamer.nl/kamerstukken/brieven_regering/detail?id=2017Z01078&amp;did=2017D02205"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poraad.nl/juridische-helpdes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F3064E-F2F6-4FFD-BDB3-EA8BA1156F74}">
  <sheetPr>
    <pageSetUpPr fitToPage="1"/>
  </sheetPr>
  <dimension ref="B2:P48"/>
  <sheetViews>
    <sheetView tabSelected="1" zoomScale="90" zoomScaleNormal="90" workbookViewId="0">
      <selection activeCell="B2" sqref="B2"/>
    </sheetView>
  </sheetViews>
  <sheetFormatPr defaultColWidth="9.140625" defaultRowHeight="12.75" x14ac:dyDescent="0.2"/>
  <cols>
    <col min="1" max="1" width="2.7109375" style="1" customWidth="1"/>
    <col min="2" max="2" width="11.28515625" style="1" customWidth="1"/>
    <col min="3" max="16384" width="9.140625" style="1"/>
  </cols>
  <sheetData>
    <row r="2" spans="2:13" ht="18.75" x14ac:dyDescent="0.3">
      <c r="B2" s="2" t="s">
        <v>27</v>
      </c>
      <c r="J2" s="3"/>
    </row>
    <row r="3" spans="2:13" ht="12.95" customHeight="1" x14ac:dyDescent="0.2">
      <c r="B3" s="4" t="s">
        <v>118</v>
      </c>
      <c r="C3" s="4"/>
      <c r="J3" s="3"/>
    </row>
    <row r="4" spans="2:13" ht="12.95" customHeight="1" x14ac:dyDescent="0.2">
      <c r="B4" s="4"/>
      <c r="C4" s="4"/>
      <c r="J4" s="3"/>
    </row>
    <row r="5" spans="2:13" ht="12.95" customHeight="1" x14ac:dyDescent="0.2">
      <c r="B5" s="4"/>
      <c r="C5" s="4"/>
      <c r="J5" s="3"/>
    </row>
    <row r="6" spans="2:13" ht="12.95" customHeight="1" x14ac:dyDescent="0.2">
      <c r="B6" s="57" t="s">
        <v>31</v>
      </c>
      <c r="C6" s="4"/>
      <c r="J6" s="3"/>
    </row>
    <row r="7" spans="2:13" ht="26.1" customHeight="1" x14ac:dyDescent="0.2">
      <c r="B7" s="183" t="s">
        <v>33</v>
      </c>
      <c r="C7" s="183"/>
      <c r="D7" s="183"/>
      <c r="E7" s="183"/>
      <c r="F7" s="183"/>
      <c r="G7" s="183"/>
      <c r="H7" s="183"/>
      <c r="I7" s="183"/>
      <c r="J7" s="183"/>
      <c r="K7" s="183"/>
      <c r="L7" s="183"/>
    </row>
    <row r="8" spans="2:13" ht="12.95" customHeight="1" x14ac:dyDescent="0.2">
      <c r="B8" s="130" t="s">
        <v>99</v>
      </c>
      <c r="C8" s="131"/>
      <c r="D8" s="131"/>
      <c r="E8" s="131"/>
      <c r="F8" s="131"/>
      <c r="G8" s="131"/>
      <c r="H8" s="131"/>
      <c r="I8" s="131"/>
      <c r="J8" s="131"/>
      <c r="K8" s="131"/>
      <c r="L8" s="131"/>
      <c r="M8" s="132"/>
    </row>
    <row r="9" spans="2:13" ht="12.95" customHeight="1" x14ac:dyDescent="0.2">
      <c r="J9" s="3"/>
    </row>
    <row r="10" spans="2:13" ht="12.95" customHeight="1" x14ac:dyDescent="0.2">
      <c r="B10" s="5" t="s">
        <v>28</v>
      </c>
      <c r="C10" s="6"/>
      <c r="D10" s="6"/>
      <c r="E10" s="6"/>
      <c r="F10" s="6"/>
      <c r="G10" s="6"/>
      <c r="H10" s="6"/>
      <c r="I10" s="6"/>
      <c r="J10" s="7"/>
      <c r="K10" s="6"/>
      <c r="L10" s="6"/>
    </row>
    <row r="11" spans="2:13" ht="26.1" customHeight="1" x14ac:dyDescent="0.2">
      <c r="B11" s="180" t="s">
        <v>34</v>
      </c>
      <c r="C11" s="180"/>
      <c r="D11" s="180"/>
      <c r="E11" s="180"/>
      <c r="F11" s="180"/>
      <c r="G11" s="180"/>
      <c r="H11" s="180"/>
      <c r="I11" s="180"/>
      <c r="J11" s="180"/>
      <c r="K11" s="180"/>
      <c r="L11" s="180"/>
    </row>
    <row r="12" spans="2:13" ht="12.95" customHeight="1" x14ac:dyDescent="0.2">
      <c r="B12" s="9"/>
      <c r="C12" s="9"/>
      <c r="D12" s="9"/>
      <c r="E12" s="9"/>
      <c r="F12" s="9"/>
      <c r="G12" s="9"/>
      <c r="H12" s="9"/>
      <c r="I12" s="9"/>
      <c r="J12" s="9"/>
      <c r="K12" s="9"/>
      <c r="L12" s="9"/>
    </row>
    <row r="13" spans="2:13" ht="60.6" customHeight="1" x14ac:dyDescent="0.2">
      <c r="B13" s="180" t="s">
        <v>114</v>
      </c>
      <c r="C13" s="180"/>
      <c r="D13" s="180"/>
      <c r="E13" s="180"/>
      <c r="F13" s="180"/>
      <c r="G13" s="180"/>
      <c r="H13" s="180"/>
      <c r="I13" s="180"/>
      <c r="J13" s="180"/>
      <c r="K13" s="180"/>
      <c r="L13" s="180"/>
    </row>
    <row r="14" spans="2:13" ht="12.95" customHeight="1" x14ac:dyDescent="0.2">
      <c r="B14" s="9"/>
      <c r="C14" s="9"/>
      <c r="D14" s="9"/>
      <c r="E14" s="9"/>
      <c r="F14" s="9"/>
      <c r="G14" s="9"/>
      <c r="H14" s="9"/>
      <c r="I14" s="9"/>
      <c r="J14" s="9"/>
      <c r="K14" s="9"/>
      <c r="L14" s="9"/>
    </row>
    <row r="15" spans="2:13" ht="12.95" customHeight="1" x14ac:dyDescent="0.2">
      <c r="B15" s="5" t="s">
        <v>113</v>
      </c>
      <c r="C15" s="9"/>
      <c r="D15" s="9"/>
      <c r="E15" s="9"/>
      <c r="F15" s="9"/>
      <c r="G15" s="9"/>
      <c r="H15" s="9"/>
      <c r="I15" s="9"/>
      <c r="J15" s="9"/>
      <c r="K15" s="9"/>
      <c r="L15" s="9"/>
    </row>
    <row r="16" spans="2:13" ht="26.1" customHeight="1" x14ac:dyDescent="0.2">
      <c r="B16" s="180" t="s">
        <v>86</v>
      </c>
      <c r="C16" s="180"/>
      <c r="D16" s="180"/>
      <c r="E16" s="180"/>
      <c r="F16" s="180"/>
      <c r="G16" s="180"/>
      <c r="H16" s="180"/>
      <c r="I16" s="180"/>
      <c r="J16" s="180"/>
      <c r="K16" s="180"/>
      <c r="L16" s="180"/>
    </row>
    <row r="17" spans="2:16" ht="12.95" customHeight="1" x14ac:dyDescent="0.2">
      <c r="B17" s="6" t="s">
        <v>100</v>
      </c>
      <c r="C17" s="6"/>
      <c r="D17" s="6"/>
      <c r="E17" s="6"/>
      <c r="F17" s="6"/>
      <c r="G17" s="6"/>
      <c r="H17" s="6"/>
      <c r="I17" s="6"/>
      <c r="J17" s="7"/>
      <c r="K17" s="6"/>
      <c r="L17" s="6"/>
    </row>
    <row r="18" spans="2:16" ht="12.95" customHeight="1" x14ac:dyDescent="0.2">
      <c r="B18" s="180" t="s">
        <v>101</v>
      </c>
      <c r="C18" s="180"/>
      <c r="D18" s="180"/>
      <c r="E18" s="180"/>
      <c r="F18" s="180"/>
      <c r="G18" s="180"/>
      <c r="H18" s="180"/>
      <c r="I18" s="180"/>
      <c r="J18" s="180"/>
      <c r="K18" s="180"/>
      <c r="L18" s="180"/>
    </row>
    <row r="19" spans="2:16" ht="12.95" customHeight="1" x14ac:dyDescent="0.2">
      <c r="B19" s="81"/>
      <c r="C19" s="81"/>
      <c r="D19" s="81"/>
      <c r="E19" s="81"/>
      <c r="F19" s="81"/>
      <c r="G19" s="81"/>
      <c r="H19" s="81"/>
      <c r="I19" s="81"/>
      <c r="J19" s="81"/>
      <c r="K19" s="81"/>
      <c r="L19" s="81"/>
      <c r="M19" s="82"/>
      <c r="N19" s="82"/>
      <c r="O19" s="82"/>
      <c r="P19" s="82"/>
    </row>
    <row r="20" spans="2:16" ht="12.95" customHeight="1" x14ac:dyDescent="0.2">
      <c r="B20" s="57" t="s">
        <v>93</v>
      </c>
      <c r="C20" s="82"/>
      <c r="D20" s="82"/>
      <c r="E20" s="82"/>
      <c r="F20" s="84" t="s">
        <v>117</v>
      </c>
      <c r="G20" s="83"/>
      <c r="H20" s="82"/>
      <c r="J20" s="81"/>
      <c r="K20" s="81"/>
      <c r="L20" s="81"/>
      <c r="M20" s="82"/>
      <c r="N20" s="82"/>
      <c r="O20" s="82"/>
      <c r="P20" s="82"/>
    </row>
    <row r="21" spans="2:16" ht="12.95" customHeight="1" x14ac:dyDescent="0.2">
      <c r="B21" s="57"/>
      <c r="C21" s="82"/>
      <c r="D21" s="82"/>
      <c r="E21" s="82"/>
      <c r="F21" s="82"/>
      <c r="G21" s="83"/>
      <c r="H21" s="82"/>
      <c r="I21" s="84"/>
      <c r="J21" s="81"/>
      <c r="K21" s="81"/>
      <c r="L21" s="81"/>
      <c r="M21" s="82"/>
      <c r="N21" s="82"/>
      <c r="O21" s="82"/>
      <c r="P21" s="82"/>
    </row>
    <row r="22" spans="2:16" ht="12.95" customHeight="1" x14ac:dyDescent="0.2">
      <c r="B22" s="5" t="s">
        <v>115</v>
      </c>
      <c r="C22" s="9"/>
      <c r="D22" s="9"/>
      <c r="E22" s="9"/>
      <c r="F22" s="9"/>
      <c r="G22" s="9"/>
      <c r="H22" s="9"/>
      <c r="I22" s="9"/>
      <c r="J22" s="9"/>
      <c r="K22" s="9"/>
      <c r="L22" s="9"/>
    </row>
    <row r="23" spans="2:16" ht="26.1" customHeight="1" x14ac:dyDescent="0.2">
      <c r="B23" s="180" t="s">
        <v>102</v>
      </c>
      <c r="C23" s="180"/>
      <c r="D23" s="180"/>
      <c r="E23" s="180"/>
      <c r="F23" s="180"/>
      <c r="G23" s="180"/>
      <c r="H23" s="180"/>
      <c r="I23" s="180"/>
      <c r="J23" s="180"/>
      <c r="K23" s="180"/>
      <c r="L23" s="180"/>
    </row>
    <row r="24" spans="2:16" ht="12.95" customHeight="1" x14ac:dyDescent="0.2">
      <c r="B24" s="181"/>
      <c r="C24" s="180"/>
      <c r="D24" s="180"/>
      <c r="E24" s="180"/>
      <c r="F24" s="180"/>
      <c r="G24" s="180"/>
      <c r="H24" s="180"/>
      <c r="I24" s="180"/>
      <c r="J24" s="180"/>
      <c r="K24" s="180"/>
      <c r="L24" s="180"/>
    </row>
    <row r="25" spans="2:16" s="58" customFormat="1" ht="26.1" customHeight="1" x14ac:dyDescent="0.2">
      <c r="B25" s="182" t="s">
        <v>45</v>
      </c>
      <c r="C25" s="182"/>
      <c r="D25" s="182"/>
      <c r="E25" s="182"/>
      <c r="F25" s="182"/>
      <c r="G25" s="182"/>
      <c r="H25" s="182"/>
      <c r="I25" s="182"/>
      <c r="J25" s="182"/>
      <c r="K25" s="182"/>
      <c r="L25" s="182"/>
    </row>
    <row r="26" spans="2:16" s="58" customFormat="1" ht="26.1" customHeight="1" x14ac:dyDescent="0.2">
      <c r="B26" s="181" t="s">
        <v>46</v>
      </c>
      <c r="C26" s="182"/>
      <c r="D26" s="182"/>
      <c r="E26" s="182"/>
      <c r="F26" s="182"/>
      <c r="G26" s="182"/>
      <c r="H26" s="182"/>
      <c r="I26" s="182"/>
      <c r="J26" s="182"/>
      <c r="K26" s="182"/>
      <c r="L26" s="182"/>
    </row>
    <row r="27" spans="2:16" ht="12.95" customHeight="1" x14ac:dyDescent="0.2">
      <c r="B27" s="180" t="s">
        <v>110</v>
      </c>
      <c r="C27" s="180"/>
      <c r="D27" s="180"/>
      <c r="E27" s="180"/>
      <c r="F27" s="180"/>
      <c r="G27" s="180"/>
      <c r="H27" s="180"/>
      <c r="I27" s="180"/>
      <c r="J27" s="180"/>
      <c r="K27" s="180"/>
      <c r="L27" s="180"/>
    </row>
    <row r="28" spans="2:16" ht="12.95" customHeight="1" x14ac:dyDescent="0.2">
      <c r="B28" s="180" t="s">
        <v>111</v>
      </c>
      <c r="C28" s="180"/>
      <c r="D28" s="180"/>
      <c r="E28" s="180"/>
      <c r="F28" s="180"/>
      <c r="G28" s="180"/>
      <c r="H28" s="180"/>
      <c r="I28" s="180"/>
      <c r="J28" s="180"/>
      <c r="K28" s="180"/>
      <c r="L28" s="180"/>
    </row>
    <row r="29" spans="2:16" ht="12.95" customHeight="1" x14ac:dyDescent="0.2">
      <c r="B29" s="180" t="s">
        <v>112</v>
      </c>
      <c r="C29" s="180"/>
      <c r="D29" s="180"/>
      <c r="E29" s="180"/>
      <c r="F29" s="180"/>
      <c r="G29" s="180"/>
      <c r="H29" s="180"/>
      <c r="I29" s="180"/>
      <c r="J29" s="180"/>
      <c r="K29" s="180"/>
      <c r="L29" s="180"/>
    </row>
    <row r="30" spans="2:16" ht="12.95" customHeight="1" x14ac:dyDescent="0.2">
      <c r="B30" s="9"/>
      <c r="C30" s="9"/>
      <c r="D30" s="9"/>
      <c r="E30" s="9"/>
      <c r="F30" s="9"/>
      <c r="G30" s="9"/>
      <c r="H30" s="9"/>
      <c r="I30" s="9"/>
      <c r="J30" s="9"/>
      <c r="K30" s="9"/>
      <c r="L30" s="9"/>
    </row>
    <row r="31" spans="2:16" ht="12.95" customHeight="1" x14ac:dyDescent="0.2">
      <c r="B31" s="5" t="s">
        <v>103</v>
      </c>
      <c r="C31" s="9"/>
      <c r="D31" s="9"/>
      <c r="E31" s="9"/>
      <c r="F31" s="9"/>
      <c r="G31" s="9"/>
      <c r="H31" s="9"/>
      <c r="I31" s="9"/>
      <c r="J31" s="9"/>
      <c r="K31" s="9"/>
      <c r="L31" s="9"/>
    </row>
    <row r="32" spans="2:16" ht="26.1" customHeight="1" x14ac:dyDescent="0.2">
      <c r="B32" s="180" t="s">
        <v>87</v>
      </c>
      <c r="C32" s="180"/>
      <c r="D32" s="180"/>
      <c r="E32" s="180"/>
      <c r="F32" s="180"/>
      <c r="G32" s="180"/>
      <c r="H32" s="180"/>
      <c r="I32" s="180"/>
      <c r="J32" s="180"/>
      <c r="K32" s="180"/>
      <c r="L32" s="180"/>
    </row>
    <row r="33" spans="2:13" ht="12.95" customHeight="1" x14ac:dyDescent="0.2">
      <c r="B33" s="180" t="s">
        <v>106</v>
      </c>
      <c r="C33" s="180"/>
      <c r="D33" s="180"/>
      <c r="E33" s="180"/>
      <c r="F33" s="180"/>
      <c r="G33" s="180"/>
      <c r="H33" s="180"/>
      <c r="I33" s="180"/>
      <c r="J33" s="180"/>
      <c r="K33" s="180"/>
      <c r="L33" s="180"/>
    </row>
    <row r="34" spans="2:13" ht="26.1" customHeight="1" x14ac:dyDescent="0.2">
      <c r="B34" s="180" t="s">
        <v>104</v>
      </c>
      <c r="C34" s="180"/>
      <c r="D34" s="180"/>
      <c r="E34" s="180"/>
      <c r="F34" s="180"/>
      <c r="G34" s="180"/>
      <c r="H34" s="180"/>
      <c r="I34" s="180"/>
      <c r="J34" s="180"/>
      <c r="K34" s="180"/>
      <c r="L34" s="180"/>
    </row>
    <row r="35" spans="2:13" ht="12.95" customHeight="1" x14ac:dyDescent="0.2">
      <c r="B35" s="180" t="s">
        <v>105</v>
      </c>
      <c r="C35" s="180"/>
      <c r="D35" s="180"/>
      <c r="E35" s="180"/>
      <c r="F35" s="180"/>
      <c r="G35" s="180"/>
      <c r="H35" s="180"/>
      <c r="I35" s="180"/>
      <c r="J35" s="180"/>
      <c r="K35" s="180"/>
      <c r="L35" s="180"/>
    </row>
    <row r="36" spans="2:13" ht="26.1" customHeight="1" x14ac:dyDescent="0.2">
      <c r="B36" s="180" t="s">
        <v>107</v>
      </c>
      <c r="C36" s="180"/>
      <c r="D36" s="180"/>
      <c r="E36" s="180"/>
      <c r="F36" s="180"/>
      <c r="G36" s="180"/>
      <c r="H36" s="180"/>
      <c r="I36" s="180"/>
      <c r="J36" s="180"/>
      <c r="K36" s="180"/>
      <c r="L36" s="180"/>
    </row>
    <row r="37" spans="2:13" ht="12.95" customHeight="1" x14ac:dyDescent="0.2">
      <c r="B37" s="180"/>
      <c r="C37" s="180"/>
      <c r="D37" s="180"/>
      <c r="E37" s="180"/>
      <c r="F37" s="180"/>
      <c r="G37" s="180"/>
      <c r="H37" s="180"/>
      <c r="I37" s="180"/>
      <c r="J37" s="180"/>
      <c r="K37" s="180"/>
      <c r="L37" s="180"/>
    </row>
    <row r="38" spans="2:13" ht="12.75" customHeight="1" x14ac:dyDescent="0.2">
      <c r="B38" s="5" t="s">
        <v>32</v>
      </c>
      <c r="C38" s="9"/>
      <c r="D38" s="9"/>
      <c r="E38" s="9"/>
      <c r="F38" s="9"/>
      <c r="G38" s="9"/>
      <c r="H38" s="9"/>
      <c r="I38" s="9"/>
      <c r="J38" s="9"/>
      <c r="K38" s="9"/>
      <c r="L38" s="9"/>
    </row>
    <row r="39" spans="2:13" ht="62.45" customHeight="1" x14ac:dyDescent="0.2">
      <c r="B39" s="180" t="s">
        <v>44</v>
      </c>
      <c r="C39" s="180"/>
      <c r="D39" s="180"/>
      <c r="E39" s="180"/>
      <c r="F39" s="180"/>
      <c r="G39" s="180"/>
      <c r="H39" s="180"/>
      <c r="I39" s="180"/>
      <c r="J39" s="180"/>
      <c r="K39" s="180"/>
      <c r="L39" s="180"/>
      <c r="M39" s="10"/>
    </row>
    <row r="40" spans="2:13" ht="26.1" customHeight="1" x14ac:dyDescent="0.2">
      <c r="B40" s="180" t="s">
        <v>35</v>
      </c>
      <c r="C40" s="180"/>
      <c r="D40" s="180"/>
      <c r="E40" s="180"/>
      <c r="F40" s="180"/>
      <c r="G40" s="180"/>
      <c r="H40" s="180"/>
      <c r="I40" s="180"/>
      <c r="J40" s="180"/>
      <c r="K40" s="180"/>
      <c r="L40" s="180"/>
      <c r="M40" s="10"/>
    </row>
    <row r="41" spans="2:13" ht="12.95" customHeight="1" x14ac:dyDescent="0.2">
      <c r="B41" s="6"/>
      <c r="C41" s="6"/>
      <c r="D41" s="6"/>
      <c r="E41" s="6"/>
      <c r="F41" s="6"/>
      <c r="G41" s="6"/>
      <c r="H41" s="6"/>
      <c r="I41" s="6"/>
      <c r="J41" s="7"/>
      <c r="K41" s="6"/>
      <c r="L41" s="6"/>
    </row>
    <row r="42" spans="2:13" ht="12.95" customHeight="1" x14ac:dyDescent="0.2">
      <c r="B42" s="6" t="s">
        <v>74</v>
      </c>
      <c r="C42" s="6"/>
      <c r="D42" s="6"/>
      <c r="E42" s="6"/>
      <c r="F42" s="6"/>
      <c r="G42" s="6"/>
      <c r="H42" s="6"/>
      <c r="I42" s="6"/>
      <c r="J42" s="7"/>
      <c r="K42" s="6"/>
      <c r="L42" s="6"/>
    </row>
    <row r="43" spans="2:13" ht="12.95" customHeight="1" x14ac:dyDescent="0.2">
      <c r="B43" s="63" t="s">
        <v>73</v>
      </c>
      <c r="C43" s="62"/>
      <c r="D43" s="62"/>
      <c r="E43" s="62"/>
      <c r="F43" s="62"/>
      <c r="G43" s="62"/>
      <c r="H43" s="62"/>
      <c r="I43" s="6"/>
      <c r="J43" s="7"/>
      <c r="K43" s="6"/>
      <c r="L43" s="6"/>
    </row>
    <row r="44" spans="2:13" ht="12.95" customHeight="1" x14ac:dyDescent="0.2">
      <c r="B44" s="8"/>
      <c r="C44" s="8"/>
      <c r="D44" s="8"/>
      <c r="E44" s="8"/>
      <c r="F44" s="8"/>
      <c r="G44" s="8"/>
      <c r="H44" s="8"/>
      <c r="I44" s="8"/>
      <c r="J44" s="8"/>
      <c r="K44" s="8"/>
      <c r="L44" s="8"/>
    </row>
    <row r="45" spans="2:13" ht="12.95" customHeight="1" x14ac:dyDescent="0.2">
      <c r="B45" s="8" t="s">
        <v>29</v>
      </c>
      <c r="C45" s="8"/>
      <c r="D45" s="8"/>
      <c r="E45" s="8"/>
      <c r="F45" s="8"/>
      <c r="G45" s="8"/>
      <c r="H45" s="8"/>
      <c r="I45" s="8"/>
      <c r="J45" s="8"/>
      <c r="K45" s="8"/>
      <c r="L45" s="8"/>
    </row>
    <row r="46" spans="2:13" s="11" customFormat="1" ht="12.95" customHeight="1" x14ac:dyDescent="0.2">
      <c r="B46" s="15" t="s">
        <v>30</v>
      </c>
      <c r="C46" s="16"/>
      <c r="D46" s="12"/>
      <c r="E46" s="12"/>
      <c r="F46" s="12"/>
      <c r="G46" s="12"/>
      <c r="H46" s="12"/>
      <c r="I46" s="12"/>
      <c r="J46" s="12"/>
      <c r="K46" s="12"/>
      <c r="L46" s="12"/>
    </row>
    <row r="47" spans="2:13" x14ac:dyDescent="0.2">
      <c r="B47" s="17" t="s">
        <v>43</v>
      </c>
      <c r="C47" s="18"/>
      <c r="D47" s="8"/>
      <c r="E47" s="8"/>
      <c r="F47" s="8"/>
      <c r="G47" s="8"/>
      <c r="H47" s="8"/>
      <c r="I47" s="8"/>
      <c r="J47" s="8"/>
      <c r="K47" s="8"/>
      <c r="L47" s="8"/>
    </row>
    <row r="48" spans="2:13" x14ac:dyDescent="0.2">
      <c r="B48" s="8"/>
      <c r="C48" s="8"/>
      <c r="D48" s="8"/>
      <c r="E48" s="8"/>
      <c r="F48" s="8"/>
      <c r="G48" s="8"/>
      <c r="H48" s="8"/>
      <c r="I48" s="8"/>
      <c r="J48" s="8"/>
      <c r="K48" s="8"/>
      <c r="L48" s="8"/>
    </row>
  </sheetData>
  <sheetProtection algorithmName="SHA-512" hashValue="RDMQ/7zny6l2aqThFwjoZYdJr9QD+stHrsL31J7UK8HRCMP7f87PiKP/C4yru7Xdy2MUvzYl2CN/Yv/2uEwmSA==" saltValue="4lzDeETo6JOSvmyL700HSw==" spinCount="100000" sheet="1" objects="1" scenarios="1"/>
  <mergeCells count="20">
    <mergeCell ref="B24:L24"/>
    <mergeCell ref="B25:L25"/>
    <mergeCell ref="B7:L7"/>
    <mergeCell ref="B39:L39"/>
    <mergeCell ref="B33:L33"/>
    <mergeCell ref="B11:L11"/>
    <mergeCell ref="B13:L13"/>
    <mergeCell ref="B37:L37"/>
    <mergeCell ref="B23:L23"/>
    <mergeCell ref="B27:L27"/>
    <mergeCell ref="B18:L18"/>
    <mergeCell ref="B26:L26"/>
    <mergeCell ref="B16:L16"/>
    <mergeCell ref="B32:L32"/>
    <mergeCell ref="B34:L34"/>
    <mergeCell ref="B35:L35"/>
    <mergeCell ref="B36:L36"/>
    <mergeCell ref="B28:L28"/>
    <mergeCell ref="B29:L29"/>
    <mergeCell ref="B40:L40"/>
  </mergeCells>
  <hyperlinks>
    <hyperlink ref="B46" r:id="rId1" xr:uid="{6D60D2B8-F1D7-450A-A1F2-BA4FBC1EADDB}"/>
    <hyperlink ref="B47" r:id="rId2" xr:uid="{AD5C2B08-2A98-4C45-AEEF-87D2ADDC9333}"/>
    <hyperlink ref="B26" r:id="rId3" xr:uid="{590361B4-51A3-44AD-8F02-97C579A0F50B}"/>
    <hyperlink ref="B43" r:id="rId4" xr:uid="{C6FCCBDB-BA7D-4173-819F-E1B432987E1E}"/>
  </hyperlinks>
  <pageMargins left="0.70866141732283472" right="0.70866141732283472" top="0.74803149606299213" bottom="0.74803149606299213" header="0.31496062992125984" footer="0.31496062992125984"/>
  <pageSetup paperSize="9" scale="77" orientation="portrait" horizontalDpi="4294967293" verticalDpi="4294967293" r:id="rId5"/>
  <headerFooter>
    <oddFooter>&amp;C&amp;F</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1DB12-CF81-4ED7-B641-65A0405BF306}">
  <dimension ref="B2:F42"/>
  <sheetViews>
    <sheetView zoomScale="85" zoomScaleNormal="85" workbookViewId="0">
      <selection activeCell="I39" sqref="I39"/>
    </sheetView>
  </sheetViews>
  <sheetFormatPr defaultColWidth="9.140625" defaultRowHeight="12.6" customHeight="1" x14ac:dyDescent="0.2"/>
  <cols>
    <col min="1" max="2" width="2.7109375" style="13" customWidth="1"/>
    <col min="3" max="3" width="50.7109375" style="13" customWidth="1"/>
    <col min="4" max="4" width="0.85546875" style="13" customWidth="1"/>
    <col min="5" max="5" width="14.7109375" style="14" customWidth="1"/>
    <col min="6" max="6" width="2.7109375" style="13" customWidth="1"/>
    <col min="7" max="16384" width="9.140625" style="13"/>
  </cols>
  <sheetData>
    <row r="2" spans="2:6" ht="18.600000000000001" customHeight="1" x14ac:dyDescent="0.25">
      <c r="B2" s="19" t="s">
        <v>75</v>
      </c>
      <c r="D2" s="55"/>
      <c r="E2" s="56"/>
    </row>
    <row r="3" spans="2:6" ht="12.6" customHeight="1" x14ac:dyDescent="0.25">
      <c r="B3" s="31" t="s">
        <v>95</v>
      </c>
      <c r="D3" s="55"/>
      <c r="E3" s="56"/>
    </row>
    <row r="4" spans="2:6" ht="12.6" customHeight="1" x14ac:dyDescent="0.25">
      <c r="C4" s="19"/>
      <c r="D4" s="55"/>
    </row>
    <row r="5" spans="2:6" ht="12.6" customHeight="1" x14ac:dyDescent="0.25">
      <c r="B5" s="21"/>
      <c r="C5" s="64"/>
      <c r="D5" s="65"/>
      <c r="E5" s="23"/>
      <c r="F5" s="24"/>
    </row>
    <row r="6" spans="2:6" ht="12.6" customHeight="1" x14ac:dyDescent="0.2">
      <c r="B6" s="25"/>
      <c r="C6" s="13" t="s">
        <v>51</v>
      </c>
      <c r="D6" s="55"/>
      <c r="F6" s="26"/>
    </row>
    <row r="7" spans="2:6" ht="12.6" customHeight="1" x14ac:dyDescent="0.2">
      <c r="B7" s="25"/>
      <c r="C7" s="77" t="s">
        <v>50</v>
      </c>
      <c r="E7" s="78">
        <v>2023</v>
      </c>
      <c r="F7" s="26"/>
    </row>
    <row r="8" spans="2:6" ht="12.6" customHeight="1" x14ac:dyDescent="0.2">
      <c r="B8" s="25"/>
      <c r="E8" s="30"/>
      <c r="F8" s="26"/>
    </row>
    <row r="9" spans="2:6" ht="12.6" customHeight="1" x14ac:dyDescent="0.2">
      <c r="B9" s="25"/>
      <c r="C9" s="13" t="s">
        <v>92</v>
      </c>
      <c r="D9" s="34"/>
      <c r="F9" s="26"/>
    </row>
    <row r="10" spans="2:6" ht="12.6" customHeight="1" x14ac:dyDescent="0.2">
      <c r="B10" s="25"/>
      <c r="C10" s="79" t="s">
        <v>5</v>
      </c>
      <c r="E10" s="80">
        <v>0</v>
      </c>
      <c r="F10" s="26"/>
    </row>
    <row r="11" spans="2:6" ht="12.6" customHeight="1" x14ac:dyDescent="0.2">
      <c r="B11" s="25"/>
      <c r="C11" s="79" t="s">
        <v>6</v>
      </c>
      <c r="E11" s="80">
        <v>0</v>
      </c>
      <c r="F11" s="26"/>
    </row>
    <row r="12" spans="2:6" ht="12.6" customHeight="1" x14ac:dyDescent="0.2">
      <c r="B12" s="25"/>
      <c r="C12" s="79" t="s">
        <v>8</v>
      </c>
      <c r="E12" s="80">
        <v>0</v>
      </c>
      <c r="F12" s="26"/>
    </row>
    <row r="13" spans="2:6" ht="12.6" customHeight="1" x14ac:dyDescent="0.2">
      <c r="B13" s="25"/>
      <c r="C13" s="79" t="s">
        <v>9</v>
      </c>
      <c r="E13" s="80">
        <v>0</v>
      </c>
      <c r="F13" s="26"/>
    </row>
    <row r="14" spans="2:6" ht="12.6" customHeight="1" x14ac:dyDescent="0.2">
      <c r="B14" s="25"/>
      <c r="C14" s="79" t="s">
        <v>10</v>
      </c>
      <c r="E14" s="80">
        <v>0</v>
      </c>
      <c r="F14" s="26"/>
    </row>
    <row r="15" spans="2:6" ht="12.6" customHeight="1" x14ac:dyDescent="0.2">
      <c r="B15" s="25"/>
      <c r="C15" s="79" t="s">
        <v>47</v>
      </c>
      <c r="E15" s="80">
        <v>0</v>
      </c>
      <c r="F15" s="26"/>
    </row>
    <row r="16" spans="2:6" ht="12.6" customHeight="1" x14ac:dyDescent="0.2">
      <c r="B16" s="25"/>
      <c r="C16" s="79" t="s">
        <v>48</v>
      </c>
      <c r="E16" s="80">
        <v>0</v>
      </c>
      <c r="F16" s="26"/>
    </row>
    <row r="17" spans="2:6" ht="12.6" customHeight="1" x14ac:dyDescent="0.2">
      <c r="B17" s="25"/>
      <c r="C17" s="79" t="s">
        <v>11</v>
      </c>
      <c r="E17" s="80">
        <v>0</v>
      </c>
      <c r="F17" s="26"/>
    </row>
    <row r="18" spans="2:6" ht="12.6" customHeight="1" x14ac:dyDescent="0.2">
      <c r="B18" s="25"/>
      <c r="C18" s="79" t="s">
        <v>12</v>
      </c>
      <c r="E18" s="80">
        <v>0</v>
      </c>
      <c r="F18" s="26"/>
    </row>
    <row r="19" spans="2:6" ht="12.6" customHeight="1" x14ac:dyDescent="0.2">
      <c r="B19" s="25"/>
      <c r="C19" s="79" t="s">
        <v>49</v>
      </c>
      <c r="E19" s="80">
        <v>0</v>
      </c>
      <c r="F19" s="26"/>
    </row>
    <row r="20" spans="2:6" ht="12.6" customHeight="1" x14ac:dyDescent="0.2">
      <c r="B20" s="25"/>
      <c r="C20" s="79" t="s">
        <v>13</v>
      </c>
      <c r="E20" s="80">
        <v>0</v>
      </c>
      <c r="F20" s="26"/>
    </row>
    <row r="21" spans="2:6" ht="12.6" customHeight="1" x14ac:dyDescent="0.2">
      <c r="B21" s="25"/>
      <c r="C21" s="79" t="s">
        <v>14</v>
      </c>
      <c r="E21" s="80">
        <v>0</v>
      </c>
      <c r="F21" s="26"/>
    </row>
    <row r="22" spans="2:6" ht="12.6" customHeight="1" x14ac:dyDescent="0.2">
      <c r="B22" s="25"/>
      <c r="C22" s="79" t="s">
        <v>7</v>
      </c>
      <c r="E22" s="80">
        <v>0</v>
      </c>
      <c r="F22" s="26"/>
    </row>
    <row r="23" spans="2:6" ht="12.6" customHeight="1" x14ac:dyDescent="0.2">
      <c r="B23" s="25"/>
      <c r="C23" s="79" t="s">
        <v>7</v>
      </c>
      <c r="E23" s="80">
        <v>0</v>
      </c>
      <c r="F23" s="26"/>
    </row>
    <row r="24" spans="2:6" ht="12.6" customHeight="1" x14ac:dyDescent="0.2">
      <c r="B24" s="25"/>
      <c r="C24" s="79" t="s">
        <v>7</v>
      </c>
      <c r="E24" s="80">
        <v>0</v>
      </c>
      <c r="F24" s="26"/>
    </row>
    <row r="25" spans="2:6" ht="12.6" customHeight="1" x14ac:dyDescent="0.2">
      <c r="B25" s="25"/>
      <c r="C25" s="79" t="s">
        <v>7</v>
      </c>
      <c r="E25" s="80">
        <v>0</v>
      </c>
      <c r="F25" s="26"/>
    </row>
    <row r="26" spans="2:6" ht="12.6" customHeight="1" x14ac:dyDescent="0.2">
      <c r="B26" s="25"/>
      <c r="C26" s="79" t="s">
        <v>7</v>
      </c>
      <c r="E26" s="80">
        <v>0</v>
      </c>
      <c r="F26" s="26"/>
    </row>
    <row r="27" spans="2:6" ht="12.6" customHeight="1" x14ac:dyDescent="0.2">
      <c r="B27" s="25"/>
      <c r="C27" s="79" t="s">
        <v>7</v>
      </c>
      <c r="E27" s="80"/>
      <c r="F27" s="26"/>
    </row>
    <row r="28" spans="2:6" ht="12.6" customHeight="1" x14ac:dyDescent="0.2">
      <c r="B28" s="25"/>
      <c r="E28" s="66"/>
      <c r="F28" s="26"/>
    </row>
    <row r="29" spans="2:6" ht="12.6" customHeight="1" x14ac:dyDescent="0.2">
      <c r="B29" s="25"/>
      <c r="C29" s="34" t="s">
        <v>4</v>
      </c>
      <c r="D29" s="34"/>
      <c r="E29" s="118">
        <f>SUM(E10:E27)</f>
        <v>0</v>
      </c>
      <c r="F29" s="26"/>
    </row>
    <row r="30" spans="2:6" ht="12.6" customHeight="1" x14ac:dyDescent="0.2">
      <c r="B30" s="25"/>
      <c r="E30" s="50"/>
      <c r="F30" s="26"/>
    </row>
    <row r="31" spans="2:6" ht="12.6" customHeight="1" x14ac:dyDescent="0.2">
      <c r="B31" s="25"/>
      <c r="C31" s="13" t="s">
        <v>21</v>
      </c>
      <c r="E31" s="119">
        <v>0</v>
      </c>
      <c r="F31" s="26"/>
    </row>
    <row r="32" spans="2:6" ht="12.6" customHeight="1" x14ac:dyDescent="0.2">
      <c r="B32" s="25"/>
      <c r="F32" s="26"/>
    </row>
    <row r="33" spans="2:6" ht="12.6" customHeight="1" x14ac:dyDescent="0.2">
      <c r="B33" s="25"/>
      <c r="F33" s="26"/>
    </row>
    <row r="34" spans="2:6" ht="12.6" customHeight="1" x14ac:dyDescent="0.2">
      <c r="B34" s="25"/>
      <c r="C34" s="34" t="s">
        <v>22</v>
      </c>
      <c r="D34" s="34"/>
      <c r="E34" s="67">
        <f>IF(E31=0,0,E29/E31)</f>
        <v>0</v>
      </c>
      <c r="F34" s="26"/>
    </row>
    <row r="35" spans="2:6" ht="12.6" customHeight="1" x14ac:dyDescent="0.2">
      <c r="B35" s="25"/>
      <c r="F35" s="26"/>
    </row>
    <row r="36" spans="2:6" ht="12.6" customHeight="1" x14ac:dyDescent="0.2">
      <c r="B36" s="41"/>
      <c r="C36" s="42"/>
      <c r="D36" s="42"/>
      <c r="E36" s="43"/>
      <c r="F36" s="44"/>
    </row>
    <row r="42" spans="2:6" ht="12.6" customHeight="1" x14ac:dyDescent="0.2">
      <c r="C42" s="184"/>
      <c r="D42" s="184"/>
      <c r="E42" s="184"/>
    </row>
  </sheetData>
  <sheetProtection algorithmName="SHA-512" hashValue="NSRKzz9rnq+ophkiWQA1P2L9vkNQPRfQhyfj7fikTseFfufo8g4mz1wiFDnDbYpllMHGRoWHinad01s3t4h5/A==" saltValue="AlKZUWJi8Lp8TNxeDO43cg==" spinCount="100000" sheet="1" objects="1" scenarios="1"/>
  <mergeCells count="1">
    <mergeCell ref="C42:E42"/>
  </mergeCells>
  <pageMargins left="0.70866141732283472" right="0.70866141732283472" top="0.74803149606299213" bottom="0.74803149606299213" header="0.31496062992125984" footer="0.31496062992125984"/>
  <pageSetup paperSize="9" scale="75" orientation="portrait" horizontalDpi="4294967293" verticalDpi="4294967293" r:id="rId1"/>
  <headerFooter>
    <oddFooter>&amp;C&amp;F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E4ECA-F5BF-45F8-8DE7-D2A4A466D054}">
  <dimension ref="B2:O49"/>
  <sheetViews>
    <sheetView zoomScale="85" zoomScaleNormal="85" workbookViewId="0">
      <selection activeCell="G12" sqref="G12"/>
    </sheetView>
  </sheetViews>
  <sheetFormatPr defaultColWidth="9.140625" defaultRowHeight="12.6" customHeight="1" x14ac:dyDescent="0.2"/>
  <cols>
    <col min="1" max="1" width="2.7109375" style="13" customWidth="1"/>
    <col min="2" max="2" width="2.5703125" style="13" customWidth="1"/>
    <col min="3" max="3" width="35.7109375" style="13" customWidth="1"/>
    <col min="4" max="5" width="9.140625" style="13" customWidth="1"/>
    <col min="6" max="6" width="0.85546875" style="13" customWidth="1"/>
    <col min="7" max="7" width="12.7109375" style="14" customWidth="1"/>
    <col min="8" max="8" width="0.85546875" style="13" customWidth="1"/>
    <col min="9" max="9" width="31" style="13" customWidth="1"/>
    <col min="10" max="10" width="2.5703125" style="13" customWidth="1"/>
    <col min="11" max="16384" width="9.140625" style="13"/>
  </cols>
  <sheetData>
    <row r="2" spans="2:15" ht="18.600000000000001" customHeight="1" x14ac:dyDescent="0.25">
      <c r="B2" s="19" t="s">
        <v>40</v>
      </c>
    </row>
    <row r="3" spans="2:15" ht="12.6" customHeight="1" x14ac:dyDescent="0.25">
      <c r="B3" s="85" t="s">
        <v>97</v>
      </c>
      <c r="C3"/>
    </row>
    <row r="5" spans="2:15" ht="12.6" customHeight="1" x14ac:dyDescent="0.2">
      <c r="B5" s="21"/>
      <c r="C5" s="22"/>
      <c r="D5" s="22"/>
      <c r="E5" s="22"/>
      <c r="F5" s="22"/>
      <c r="G5" s="23"/>
      <c r="H5" s="22"/>
      <c r="I5" s="22"/>
      <c r="J5" s="24"/>
    </row>
    <row r="6" spans="2:15" ht="12.6" customHeight="1" x14ac:dyDescent="0.2">
      <c r="B6" s="25"/>
      <c r="C6" s="13" t="s">
        <v>79</v>
      </c>
      <c r="D6" s="45" t="str">
        <f>'Huisvestingslasten gebouw'!C7</f>
        <v>Voorbeeldschool</v>
      </c>
      <c r="J6" s="26"/>
    </row>
    <row r="7" spans="2:15" ht="12.6" customHeight="1" x14ac:dyDescent="0.2">
      <c r="B7" s="25"/>
      <c r="C7" s="13" t="s">
        <v>15</v>
      </c>
      <c r="D7" s="188"/>
      <c r="E7" s="188"/>
      <c r="F7" s="188"/>
      <c r="G7" s="188"/>
      <c r="H7" s="14"/>
      <c r="J7" s="26"/>
    </row>
    <row r="8" spans="2:15" ht="12.6" customHeight="1" x14ac:dyDescent="0.2">
      <c r="B8" s="25"/>
      <c r="C8" s="13" t="s">
        <v>80</v>
      </c>
      <c r="D8" s="127">
        <v>44927</v>
      </c>
      <c r="H8" s="14"/>
      <c r="J8" s="26"/>
    </row>
    <row r="9" spans="2:15" ht="12.6" customHeight="1" x14ac:dyDescent="0.2">
      <c r="B9" s="25"/>
      <c r="J9" s="26"/>
    </row>
    <row r="10" spans="2:15" ht="12.6" customHeight="1" x14ac:dyDescent="0.2">
      <c r="B10" s="25"/>
      <c r="C10" s="34" t="s">
        <v>68</v>
      </c>
      <c r="J10" s="26"/>
    </row>
    <row r="11" spans="2:15" ht="12.6" customHeight="1" x14ac:dyDescent="0.2">
      <c r="B11" s="25"/>
      <c r="C11" s="31" t="s">
        <v>0</v>
      </c>
      <c r="D11" s="30" t="s">
        <v>1</v>
      </c>
      <c r="E11" s="30" t="s">
        <v>94</v>
      </c>
      <c r="F11" s="30"/>
      <c r="G11" s="30" t="s">
        <v>2</v>
      </c>
      <c r="H11" s="30"/>
      <c r="I11" s="34" t="s">
        <v>20</v>
      </c>
      <c r="J11" s="26"/>
    </row>
    <row r="12" spans="2:15" ht="12.6" customHeight="1" x14ac:dyDescent="0.2">
      <c r="B12" s="25"/>
      <c r="C12" s="79" t="s">
        <v>52</v>
      </c>
      <c r="D12" s="86">
        <v>0</v>
      </c>
      <c r="E12" s="87">
        <v>1</v>
      </c>
      <c r="G12" s="14">
        <f>D12*(1+E12)</f>
        <v>0</v>
      </c>
      <c r="I12" s="88"/>
      <c r="J12" s="26"/>
    </row>
    <row r="13" spans="2:15" ht="12.6" customHeight="1" x14ac:dyDescent="0.2">
      <c r="B13" s="25"/>
      <c r="C13" s="79" t="s">
        <v>53</v>
      </c>
      <c r="D13" s="86">
        <v>0</v>
      </c>
      <c r="E13" s="87">
        <v>1</v>
      </c>
      <c r="G13" s="14">
        <f t="shared" ref="G13:G16" si="0">D13*(1+E13)</f>
        <v>0</v>
      </c>
      <c r="I13" s="88"/>
      <c r="J13" s="26"/>
    </row>
    <row r="14" spans="2:15" ht="12.6" customHeight="1" x14ac:dyDescent="0.2">
      <c r="B14" s="25"/>
      <c r="C14" s="79"/>
      <c r="D14" s="86"/>
      <c r="E14" s="87"/>
      <c r="G14" s="14">
        <f t="shared" si="0"/>
        <v>0</v>
      </c>
      <c r="I14" s="88"/>
      <c r="J14" s="26"/>
    </row>
    <row r="15" spans="2:15" ht="12.6" customHeight="1" x14ac:dyDescent="0.2">
      <c r="B15" s="25"/>
      <c r="C15" s="79"/>
      <c r="D15" s="86"/>
      <c r="E15" s="87"/>
      <c r="G15" s="14">
        <f t="shared" si="0"/>
        <v>0</v>
      </c>
      <c r="I15" s="88"/>
      <c r="J15" s="26"/>
      <c r="O15" s="38"/>
    </row>
    <row r="16" spans="2:15" ht="12.6" customHeight="1" x14ac:dyDescent="0.2">
      <c r="B16" s="25"/>
      <c r="C16" s="79"/>
      <c r="D16" s="86"/>
      <c r="E16" s="87"/>
      <c r="G16" s="14">
        <f t="shared" si="0"/>
        <v>0</v>
      </c>
      <c r="I16" s="88"/>
      <c r="J16" s="26"/>
      <c r="O16" s="28"/>
    </row>
    <row r="17" spans="2:15" s="29" customFormat="1" ht="12.6" customHeight="1" x14ac:dyDescent="0.2">
      <c r="B17" s="46"/>
      <c r="C17" s="13" t="s">
        <v>2</v>
      </c>
      <c r="D17" s="13"/>
      <c r="E17" s="13"/>
      <c r="F17" s="128"/>
      <c r="G17" s="14">
        <f>SUM(G12:G16)</f>
        <v>0</v>
      </c>
      <c r="H17" s="129"/>
      <c r="I17" s="129"/>
      <c r="J17" s="47"/>
      <c r="O17" s="48"/>
    </row>
    <row r="18" spans="2:15" s="31" customFormat="1" ht="12.6" customHeight="1" x14ac:dyDescent="0.2">
      <c r="B18" s="51"/>
      <c r="C18" s="29" t="s">
        <v>96</v>
      </c>
      <c r="D18" s="29"/>
      <c r="E18" s="29"/>
      <c r="F18" s="29"/>
      <c r="G18" s="121">
        <f>G17*'Huisvestingslasten gebouw'!E34</f>
        <v>0</v>
      </c>
      <c r="J18" s="53"/>
      <c r="O18" s="54"/>
    </row>
    <row r="19" spans="2:15" ht="12.6" customHeight="1" x14ac:dyDescent="0.2">
      <c r="B19" s="25"/>
      <c r="J19" s="26"/>
      <c r="O19" s="28"/>
    </row>
    <row r="20" spans="2:15" ht="12.6" customHeight="1" x14ac:dyDescent="0.2">
      <c r="B20" s="25"/>
      <c r="C20" s="34" t="s">
        <v>39</v>
      </c>
      <c r="E20" s="49"/>
      <c r="I20" s="34" t="s">
        <v>20</v>
      </c>
      <c r="J20" s="26"/>
      <c r="O20" s="28"/>
    </row>
    <row r="21" spans="2:15" ht="12.6" customHeight="1" x14ac:dyDescent="0.2">
      <c r="B21" s="25"/>
      <c r="C21" s="185" t="s">
        <v>36</v>
      </c>
      <c r="D21" s="186"/>
      <c r="E21" s="187"/>
      <c r="F21" s="36"/>
      <c r="G21" s="89">
        <v>0</v>
      </c>
      <c r="H21" s="36"/>
      <c r="I21" s="88"/>
      <c r="J21" s="26"/>
      <c r="O21" s="28"/>
    </row>
    <row r="22" spans="2:15" ht="12.6" customHeight="1" x14ac:dyDescent="0.2">
      <c r="B22" s="25"/>
      <c r="C22" s="185" t="s">
        <v>37</v>
      </c>
      <c r="D22" s="186"/>
      <c r="E22" s="187"/>
      <c r="F22" s="36"/>
      <c r="G22" s="89">
        <v>0</v>
      </c>
      <c r="H22" s="36"/>
      <c r="I22" s="88"/>
      <c r="J22" s="26"/>
      <c r="O22" s="28"/>
    </row>
    <row r="23" spans="2:15" ht="12.6" customHeight="1" x14ac:dyDescent="0.2">
      <c r="B23" s="25"/>
      <c r="C23" s="185" t="s">
        <v>16</v>
      </c>
      <c r="D23" s="186"/>
      <c r="E23" s="187"/>
      <c r="F23" s="36"/>
      <c r="G23" s="90">
        <v>0</v>
      </c>
      <c r="H23" s="36"/>
      <c r="I23" s="88" t="s">
        <v>91</v>
      </c>
      <c r="J23" s="26"/>
      <c r="O23" s="28"/>
    </row>
    <row r="24" spans="2:15" ht="12.6" customHeight="1" x14ac:dyDescent="0.2">
      <c r="B24" s="25"/>
      <c r="C24" s="185" t="s">
        <v>17</v>
      </c>
      <c r="D24" s="186"/>
      <c r="E24" s="187"/>
      <c r="F24" s="36"/>
      <c r="G24" s="91">
        <v>0</v>
      </c>
      <c r="H24" s="36"/>
      <c r="I24" s="88"/>
      <c r="J24" s="37"/>
      <c r="O24" s="28"/>
    </row>
    <row r="25" spans="2:15" ht="12.6" customHeight="1" x14ac:dyDescent="0.2">
      <c r="B25" s="25"/>
      <c r="C25" s="185" t="s">
        <v>38</v>
      </c>
      <c r="D25" s="186"/>
      <c r="E25" s="187"/>
      <c r="F25" s="36"/>
      <c r="G25" s="89">
        <v>0</v>
      </c>
      <c r="H25" s="36"/>
      <c r="I25" s="88"/>
      <c r="J25" s="26"/>
      <c r="O25" s="38"/>
    </row>
    <row r="26" spans="2:15" ht="12.6" customHeight="1" x14ac:dyDescent="0.2">
      <c r="B26" s="25"/>
      <c r="C26" s="185" t="s">
        <v>54</v>
      </c>
      <c r="D26" s="186"/>
      <c r="E26" s="187"/>
      <c r="F26" s="36"/>
      <c r="G26" s="89">
        <v>0</v>
      </c>
      <c r="H26" s="36"/>
      <c r="I26" s="88"/>
      <c r="J26" s="26"/>
      <c r="O26" s="38"/>
    </row>
    <row r="27" spans="2:15" ht="12.6" customHeight="1" x14ac:dyDescent="0.2">
      <c r="B27" s="25"/>
      <c r="C27" s="185" t="s">
        <v>116</v>
      </c>
      <c r="D27" s="186"/>
      <c r="E27" s="187"/>
      <c r="F27" s="36"/>
      <c r="G27" s="89"/>
      <c r="H27" s="36"/>
      <c r="I27" s="88"/>
      <c r="J27" s="26"/>
      <c r="O27" s="38"/>
    </row>
    <row r="28" spans="2:15" ht="12.6" customHeight="1" x14ac:dyDescent="0.2">
      <c r="B28" s="25"/>
      <c r="C28" s="185" t="s">
        <v>18</v>
      </c>
      <c r="D28" s="186"/>
      <c r="E28" s="187"/>
      <c r="F28" s="36"/>
      <c r="G28" s="89"/>
      <c r="H28" s="36"/>
      <c r="I28" s="88"/>
      <c r="J28" s="26"/>
      <c r="O28" s="38"/>
    </row>
    <row r="29" spans="2:15" ht="12.6" customHeight="1" x14ac:dyDescent="0.2">
      <c r="B29" s="25"/>
      <c r="C29" s="185" t="s">
        <v>18</v>
      </c>
      <c r="D29" s="186"/>
      <c r="E29" s="187"/>
      <c r="F29" s="36"/>
      <c r="G29" s="91"/>
      <c r="H29" s="36"/>
      <c r="I29" s="88"/>
      <c r="J29" s="26"/>
      <c r="O29" s="28"/>
    </row>
    <row r="30" spans="2:15" ht="12.6" customHeight="1" x14ac:dyDescent="0.2">
      <c r="B30" s="25"/>
      <c r="C30" s="185" t="s">
        <v>18</v>
      </c>
      <c r="D30" s="186"/>
      <c r="E30" s="187"/>
      <c r="F30" s="36"/>
      <c r="G30" s="92"/>
      <c r="H30" s="36"/>
      <c r="I30" s="88"/>
      <c r="J30" s="26"/>
      <c r="O30" s="28"/>
    </row>
    <row r="31" spans="2:15" s="31" customFormat="1" ht="12.6" customHeight="1" x14ac:dyDescent="0.2">
      <c r="B31" s="51"/>
      <c r="C31" s="29" t="s">
        <v>69</v>
      </c>
      <c r="D31" s="29"/>
      <c r="E31" s="29"/>
      <c r="F31" s="32"/>
      <c r="G31" s="122">
        <f>SUM(G21:G30)</f>
        <v>0</v>
      </c>
      <c r="H31" s="32"/>
      <c r="I31" s="52"/>
      <c r="J31" s="53"/>
      <c r="O31" s="54"/>
    </row>
    <row r="32" spans="2:15" ht="12.6" customHeight="1" x14ac:dyDescent="0.2">
      <c r="B32" s="25"/>
      <c r="J32" s="26"/>
      <c r="O32" s="28"/>
    </row>
    <row r="33" spans="2:15" ht="12.6" customHeight="1" x14ac:dyDescent="0.2">
      <c r="B33" s="25"/>
      <c r="J33" s="26"/>
      <c r="O33" s="28"/>
    </row>
    <row r="34" spans="2:15" ht="12.6" customHeight="1" x14ac:dyDescent="0.2">
      <c r="B34" s="25"/>
      <c r="C34" s="34" t="s">
        <v>19</v>
      </c>
      <c r="D34" s="34"/>
      <c r="E34" s="34"/>
      <c r="F34" s="39"/>
      <c r="G34" s="40">
        <f>G31+G18</f>
        <v>0</v>
      </c>
      <c r="H34" s="39"/>
      <c r="I34" s="39"/>
      <c r="J34" s="26"/>
      <c r="O34" s="28"/>
    </row>
    <row r="35" spans="2:15" ht="12.6" customHeight="1" x14ac:dyDescent="0.2">
      <c r="B35" s="25"/>
      <c r="C35" s="34"/>
      <c r="D35" s="34"/>
      <c r="E35" s="34"/>
      <c r="F35" s="34"/>
      <c r="G35" s="34"/>
      <c r="H35" s="39"/>
      <c r="I35" s="39"/>
      <c r="J35" s="26"/>
      <c r="O35" s="28"/>
    </row>
    <row r="36" spans="2:15" ht="12.6" customHeight="1" x14ac:dyDescent="0.2">
      <c r="B36" s="41"/>
      <c r="C36" s="42"/>
      <c r="D36" s="42"/>
      <c r="E36" s="42"/>
      <c r="F36" s="42"/>
      <c r="G36" s="43"/>
      <c r="H36" s="42"/>
      <c r="I36" s="42"/>
      <c r="J36" s="44"/>
      <c r="O36" s="28"/>
    </row>
    <row r="37" spans="2:15" ht="12.6" customHeight="1" x14ac:dyDescent="0.2">
      <c r="O37" s="28"/>
    </row>
    <row r="38" spans="2:15" ht="12.6" customHeight="1" x14ac:dyDescent="0.2">
      <c r="O38" s="28"/>
    </row>
    <row r="39" spans="2:15" ht="12.6" customHeight="1" x14ac:dyDescent="0.2">
      <c r="O39" s="28"/>
    </row>
    <row r="40" spans="2:15" ht="12.6" customHeight="1" x14ac:dyDescent="0.2">
      <c r="O40" s="38"/>
    </row>
    <row r="41" spans="2:15" ht="12.6" customHeight="1" x14ac:dyDescent="0.2">
      <c r="O41" s="38"/>
    </row>
    <row r="42" spans="2:15" ht="12.6" customHeight="1" x14ac:dyDescent="0.2">
      <c r="O42" s="38"/>
    </row>
    <row r="43" spans="2:15" ht="12.6" customHeight="1" x14ac:dyDescent="0.2">
      <c r="O43" s="28"/>
    </row>
    <row r="44" spans="2:15" ht="12.6" customHeight="1" x14ac:dyDescent="0.2">
      <c r="O44" s="28"/>
    </row>
    <row r="45" spans="2:15" ht="12.6" customHeight="1" x14ac:dyDescent="0.2">
      <c r="O45" s="28"/>
    </row>
    <row r="46" spans="2:15" ht="12.6" customHeight="1" x14ac:dyDescent="0.2">
      <c r="O46" s="28"/>
    </row>
    <row r="47" spans="2:15" ht="12.6" customHeight="1" x14ac:dyDescent="0.2">
      <c r="O47" s="28"/>
    </row>
    <row r="48" spans="2:15" ht="12.6" customHeight="1" x14ac:dyDescent="0.2">
      <c r="O48" s="28"/>
    </row>
    <row r="49" spans="15:15" ht="12.6" customHeight="1" x14ac:dyDescent="0.2">
      <c r="O49" s="38"/>
    </row>
  </sheetData>
  <sheetProtection algorithmName="SHA-512" hashValue="mUwvSkX8NkpkvIEM05aPUwSS59X3PWgTMw4u/c6ypTlV9kRRSmZ72swf5WQB9nm7HFanfTHfI1+vnApzO9g/HQ==" saltValue="VfUzOS44d+xKG4ju/Tptwg==" spinCount="100000" sheet="1" objects="1" scenarios="1"/>
  <mergeCells count="11">
    <mergeCell ref="D7:G7"/>
    <mergeCell ref="C21:E21"/>
    <mergeCell ref="C22:E22"/>
    <mergeCell ref="C23:E23"/>
    <mergeCell ref="C24:E24"/>
    <mergeCell ref="C25:E25"/>
    <mergeCell ref="C26:E26"/>
    <mergeCell ref="C29:E29"/>
    <mergeCell ref="C30:E30"/>
    <mergeCell ref="C27:E27"/>
    <mergeCell ref="C28:E28"/>
  </mergeCells>
  <pageMargins left="0.70866141732283472" right="0.70866141732283472" top="0.74803149606299213" bottom="0.74803149606299213" header="0.31496062992125984" footer="0.31496062992125984"/>
  <pageSetup paperSize="9" scale="75" orientation="portrait" horizontalDpi="4294967293" verticalDpi="4294967293" r:id="rId1"/>
  <headerFooter>
    <oddFooter>&amp;C&amp;F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D257E-C67C-4E53-8C9F-A4337E9542CA}">
  <dimension ref="B2:O101"/>
  <sheetViews>
    <sheetView zoomScale="85" zoomScaleNormal="85" workbookViewId="0">
      <selection activeCell="C3" sqref="C3"/>
    </sheetView>
  </sheetViews>
  <sheetFormatPr defaultRowHeight="12.6" customHeight="1" x14ac:dyDescent="0.25"/>
  <cols>
    <col min="1" max="2" width="2.7109375" customWidth="1"/>
    <col min="3" max="3" width="51.28515625" customWidth="1"/>
    <col min="4" max="4" width="1" customWidth="1"/>
    <col min="5" max="5" width="12.7109375" customWidth="1"/>
    <col min="6" max="6" width="1" customWidth="1"/>
    <col min="7" max="7" width="12.7109375" customWidth="1"/>
    <col min="8" max="8" width="18.7109375" customWidth="1"/>
    <col min="9" max="9" width="2.7109375" customWidth="1"/>
    <col min="11" max="15" width="12.7109375" customWidth="1"/>
  </cols>
  <sheetData>
    <row r="2" spans="2:9" ht="18.600000000000001" customHeight="1" x14ac:dyDescent="0.25">
      <c r="B2" s="19" t="s">
        <v>55</v>
      </c>
      <c r="C2" s="13"/>
      <c r="D2" s="13"/>
      <c r="E2" s="13"/>
      <c r="F2" s="13"/>
      <c r="G2" s="13"/>
      <c r="H2" s="14"/>
      <c r="I2" s="13"/>
    </row>
    <row r="3" spans="2:9" ht="12.6" customHeight="1" x14ac:dyDescent="0.25">
      <c r="B3" s="85" t="s">
        <v>98</v>
      </c>
      <c r="C3" s="13"/>
      <c r="D3" s="13"/>
      <c r="E3" s="13"/>
      <c r="F3" s="13"/>
      <c r="G3" s="13"/>
      <c r="H3" s="14"/>
      <c r="I3" s="13"/>
    </row>
    <row r="4" spans="2:9" ht="12.6" customHeight="1" x14ac:dyDescent="0.25">
      <c r="B4" s="85"/>
      <c r="C4" s="85"/>
      <c r="D4" s="85"/>
      <c r="E4" s="94"/>
      <c r="F4" s="85"/>
      <c r="G4" s="13"/>
      <c r="H4" s="14"/>
      <c r="I4" s="13"/>
    </row>
    <row r="5" spans="2:9" ht="12.6" customHeight="1" x14ac:dyDescent="0.25">
      <c r="B5" s="21"/>
      <c r="C5" s="22"/>
      <c r="D5" s="22"/>
      <c r="E5" s="22"/>
      <c r="F5" s="22"/>
      <c r="G5" s="22"/>
      <c r="H5" s="23"/>
      <c r="I5" s="24"/>
    </row>
    <row r="6" spans="2:9" ht="12.6" customHeight="1" x14ac:dyDescent="0.25">
      <c r="B6" s="25"/>
      <c r="C6" s="13" t="s">
        <v>79</v>
      </c>
      <c r="E6" s="45" t="str">
        <f>'Huisvestingslasten gebouw'!C7</f>
        <v>Voorbeeldschool</v>
      </c>
      <c r="G6" s="13"/>
      <c r="H6" s="14"/>
      <c r="I6" s="26"/>
    </row>
    <row r="7" spans="2:9" ht="12.6" customHeight="1" x14ac:dyDescent="0.25">
      <c r="B7" s="25"/>
      <c r="C7" s="13" t="s">
        <v>81</v>
      </c>
      <c r="E7" s="189"/>
      <c r="F7" s="190"/>
      <c r="G7" s="191"/>
      <c r="H7" s="14"/>
      <c r="I7" s="26"/>
    </row>
    <row r="8" spans="2:9" ht="12.6" customHeight="1" x14ac:dyDescent="0.25">
      <c r="B8" s="25"/>
      <c r="C8" s="13" t="s">
        <v>80</v>
      </c>
      <c r="E8" s="95"/>
      <c r="G8" s="13"/>
      <c r="H8" s="14"/>
      <c r="I8" s="26"/>
    </row>
    <row r="9" spans="2:9" ht="12.6" customHeight="1" x14ac:dyDescent="0.25">
      <c r="B9" s="25"/>
      <c r="C9" s="13"/>
      <c r="D9" s="13"/>
      <c r="E9" s="13"/>
      <c r="F9" s="13"/>
      <c r="H9" s="14"/>
      <c r="I9" s="26"/>
    </row>
    <row r="10" spans="2:9" ht="12.6" customHeight="1" x14ac:dyDescent="0.25">
      <c r="B10" s="25"/>
      <c r="C10" s="34" t="s">
        <v>89</v>
      </c>
      <c r="D10" s="13"/>
      <c r="E10" s="13"/>
      <c r="F10" s="13"/>
      <c r="G10" s="13"/>
      <c r="H10" s="14"/>
      <c r="I10" s="26"/>
    </row>
    <row r="11" spans="2:9" ht="12.6" customHeight="1" x14ac:dyDescent="0.25">
      <c r="B11" s="25"/>
      <c r="C11" s="13" t="s">
        <v>56</v>
      </c>
      <c r="D11" s="13"/>
      <c r="E11" s="89">
        <v>0</v>
      </c>
      <c r="F11" s="13"/>
      <c r="G11" s="13"/>
      <c r="H11" s="14"/>
      <c r="I11" s="26"/>
    </row>
    <row r="12" spans="2:9" ht="12.6" customHeight="1" x14ac:dyDescent="0.25">
      <c r="B12" s="25"/>
      <c r="C12" s="13" t="s">
        <v>57</v>
      </c>
      <c r="D12" s="13"/>
      <c r="E12" s="96">
        <v>0</v>
      </c>
      <c r="F12" s="13"/>
      <c r="G12" s="13"/>
      <c r="H12" s="14"/>
      <c r="I12" s="26"/>
    </row>
    <row r="13" spans="2:9" ht="12.6" customHeight="1" x14ac:dyDescent="0.25">
      <c r="B13" s="25"/>
      <c r="C13" s="13" t="s">
        <v>58</v>
      </c>
      <c r="D13" s="13"/>
      <c r="E13" s="97">
        <v>0</v>
      </c>
      <c r="F13" s="13"/>
      <c r="G13" s="13"/>
      <c r="H13" s="14"/>
      <c r="I13" s="26"/>
    </row>
    <row r="14" spans="2:9" ht="12.6" customHeight="1" x14ac:dyDescent="0.25">
      <c r="B14" s="25"/>
      <c r="C14" s="13" t="s">
        <v>59</v>
      </c>
      <c r="D14" s="13"/>
      <c r="E14" s="98">
        <v>0</v>
      </c>
      <c r="F14" s="13"/>
      <c r="G14" s="13"/>
      <c r="H14" s="14"/>
      <c r="I14" s="26"/>
    </row>
    <row r="15" spans="2:9" ht="12.6" customHeight="1" x14ac:dyDescent="0.25">
      <c r="B15" s="25"/>
      <c r="C15" s="13" t="s">
        <v>60</v>
      </c>
      <c r="D15" s="13"/>
      <c r="E15" s="99">
        <v>0</v>
      </c>
      <c r="F15" s="13"/>
      <c r="G15" s="13"/>
      <c r="H15" s="14"/>
      <c r="I15" s="26"/>
    </row>
    <row r="16" spans="2:9" ht="12.6" customHeight="1" x14ac:dyDescent="0.25">
      <c r="B16" s="25"/>
      <c r="C16" s="13" t="s">
        <v>61</v>
      </c>
      <c r="D16" s="13"/>
      <c r="E16" s="60">
        <f>L47</f>
        <v>0</v>
      </c>
      <c r="F16" s="13"/>
      <c r="G16" s="13"/>
      <c r="H16" s="14"/>
      <c r="I16" s="26"/>
    </row>
    <row r="17" spans="2:9" s="93" customFormat="1" ht="12.6" customHeight="1" x14ac:dyDescent="0.25">
      <c r="B17" s="51"/>
      <c r="C17" s="29" t="s">
        <v>96</v>
      </c>
      <c r="D17" s="29"/>
      <c r="E17" s="120" t="e">
        <f>E16/E12*E13</f>
        <v>#DIV/0!</v>
      </c>
      <c r="F17" s="31"/>
      <c r="G17" s="101" t="e">
        <f>E17/E13</f>
        <v>#DIV/0!</v>
      </c>
      <c r="H17" s="33" t="s">
        <v>71</v>
      </c>
      <c r="I17" s="53"/>
    </row>
    <row r="18" spans="2:9" ht="12.6" customHeight="1" x14ac:dyDescent="0.25">
      <c r="B18" s="46"/>
      <c r="C18" s="13"/>
      <c r="D18" s="13"/>
      <c r="E18" s="60"/>
      <c r="F18" s="13"/>
      <c r="G18" s="13"/>
      <c r="H18" s="14"/>
      <c r="I18" s="47"/>
    </row>
    <row r="19" spans="2:9" ht="12.6" customHeight="1" x14ac:dyDescent="0.25">
      <c r="B19" s="25"/>
      <c r="C19" s="34" t="s">
        <v>65</v>
      </c>
      <c r="D19" s="13"/>
      <c r="E19" s="60"/>
      <c r="F19" s="13"/>
      <c r="G19" s="13"/>
      <c r="H19" s="14"/>
      <c r="I19" s="26"/>
    </row>
    <row r="20" spans="2:9" ht="12.6" customHeight="1" x14ac:dyDescent="0.25">
      <c r="B20" s="25"/>
      <c r="C20" s="13" t="s">
        <v>66</v>
      </c>
      <c r="D20" s="13"/>
      <c r="E20" s="89">
        <v>0</v>
      </c>
      <c r="F20" s="13"/>
      <c r="G20" s="13"/>
      <c r="H20" s="14"/>
      <c r="I20" s="26"/>
    </row>
    <row r="21" spans="2:9" ht="12.6" customHeight="1" x14ac:dyDescent="0.25">
      <c r="B21" s="25"/>
      <c r="C21" s="13" t="s">
        <v>67</v>
      </c>
      <c r="D21" s="13"/>
      <c r="E21" s="89">
        <v>0</v>
      </c>
      <c r="F21" s="13"/>
      <c r="G21" s="13"/>
      <c r="H21" s="14"/>
      <c r="I21" s="26"/>
    </row>
    <row r="22" spans="2:9" ht="12.6" customHeight="1" x14ac:dyDescent="0.25">
      <c r="B22" s="25"/>
      <c r="C22" s="13" t="s">
        <v>17</v>
      </c>
      <c r="D22" s="13"/>
      <c r="E22" s="90">
        <v>0</v>
      </c>
      <c r="F22" s="13"/>
      <c r="G22" s="13"/>
      <c r="H22" s="14"/>
      <c r="I22" s="26"/>
    </row>
    <row r="23" spans="2:9" s="93" customFormat="1" ht="12.6" customHeight="1" x14ac:dyDescent="0.25">
      <c r="B23" s="51"/>
      <c r="C23" s="29" t="s">
        <v>69</v>
      </c>
      <c r="D23" s="31"/>
      <c r="E23" s="120">
        <f>SUM(E20:E22)</f>
        <v>0</v>
      </c>
      <c r="F23" s="31"/>
      <c r="G23" s="31"/>
      <c r="H23" s="30"/>
      <c r="I23" s="53"/>
    </row>
    <row r="24" spans="2:9" ht="12.6" customHeight="1" x14ac:dyDescent="0.25">
      <c r="B24" s="25"/>
      <c r="C24" s="13"/>
      <c r="D24" s="13"/>
      <c r="E24" s="13"/>
      <c r="F24" s="13"/>
      <c r="G24" s="13"/>
      <c r="H24" s="14"/>
      <c r="I24" s="26"/>
    </row>
    <row r="25" spans="2:9" ht="12.6" customHeight="1" x14ac:dyDescent="0.25">
      <c r="B25" s="25"/>
      <c r="C25" s="34" t="s">
        <v>68</v>
      </c>
      <c r="D25" s="13"/>
      <c r="E25" s="60"/>
      <c r="F25" s="13"/>
      <c r="G25" s="13"/>
      <c r="H25" s="14"/>
      <c r="I25" s="26"/>
    </row>
    <row r="26" spans="2:9" ht="12.6" customHeight="1" x14ac:dyDescent="0.25">
      <c r="B26" s="25"/>
      <c r="C26" s="13" t="s">
        <v>76</v>
      </c>
      <c r="D26" s="13"/>
      <c r="E26" s="103">
        <v>0</v>
      </c>
      <c r="F26" s="13"/>
      <c r="G26" s="13"/>
      <c r="H26" s="14"/>
      <c r="I26" s="26"/>
    </row>
    <row r="27" spans="2:9" ht="12.6" customHeight="1" x14ac:dyDescent="0.25">
      <c r="B27" s="25"/>
      <c r="C27" s="13" t="s">
        <v>90</v>
      </c>
      <c r="D27" s="13"/>
      <c r="E27" s="60">
        <f>(E13*(1+E26))*'Huisvestingslasten gebouw'!E34</f>
        <v>0</v>
      </c>
      <c r="F27" s="13"/>
      <c r="G27" s="13"/>
      <c r="H27" s="14"/>
      <c r="I27" s="26"/>
    </row>
    <row r="28" spans="2:9" ht="12.6" customHeight="1" x14ac:dyDescent="0.25">
      <c r="B28" s="25"/>
      <c r="C28" s="13" t="s">
        <v>77</v>
      </c>
      <c r="D28" s="13"/>
      <c r="E28" s="60"/>
      <c r="F28" s="13"/>
      <c r="G28" s="13" t="s">
        <v>78</v>
      </c>
      <c r="H28" s="14"/>
      <c r="I28" s="26"/>
    </row>
    <row r="29" spans="2:9" ht="12.6" customHeight="1" x14ac:dyDescent="0.25">
      <c r="B29" s="25"/>
      <c r="C29" s="100" t="s">
        <v>36</v>
      </c>
      <c r="D29" s="13"/>
      <c r="E29" s="89"/>
      <c r="F29" s="13"/>
      <c r="G29" s="192"/>
      <c r="H29" s="193"/>
      <c r="I29" s="26"/>
    </row>
    <row r="30" spans="2:9" ht="12.6" customHeight="1" x14ac:dyDescent="0.25">
      <c r="B30" s="25"/>
      <c r="C30" s="100" t="s">
        <v>37</v>
      </c>
      <c r="D30" s="13"/>
      <c r="E30" s="89"/>
      <c r="F30" s="13"/>
      <c r="G30" s="192"/>
      <c r="H30" s="193"/>
      <c r="I30" s="26"/>
    </row>
    <row r="31" spans="2:9" ht="12.6" customHeight="1" x14ac:dyDescent="0.25">
      <c r="B31" s="25"/>
      <c r="C31" s="100" t="s">
        <v>16</v>
      </c>
      <c r="D31" s="13"/>
      <c r="E31" s="90"/>
      <c r="F31" s="13"/>
      <c r="G31" s="192"/>
      <c r="H31" s="193"/>
      <c r="I31" s="26"/>
    </row>
    <row r="32" spans="2:9" ht="12.6" customHeight="1" x14ac:dyDescent="0.25">
      <c r="B32" s="25"/>
      <c r="C32" s="100" t="s">
        <v>17</v>
      </c>
      <c r="D32" s="13"/>
      <c r="E32" s="91"/>
      <c r="F32" s="13"/>
      <c r="G32" s="192"/>
      <c r="H32" s="193"/>
      <c r="I32" s="26"/>
    </row>
    <row r="33" spans="2:15" ht="12.6" customHeight="1" x14ac:dyDescent="0.25">
      <c r="B33" s="25"/>
      <c r="C33" s="100" t="s">
        <v>38</v>
      </c>
      <c r="D33" s="13"/>
      <c r="E33" s="89"/>
      <c r="F33" s="13"/>
      <c r="G33" s="192"/>
      <c r="H33" s="193"/>
      <c r="I33" s="26"/>
    </row>
    <row r="34" spans="2:15" ht="12.6" customHeight="1" x14ac:dyDescent="0.25">
      <c r="B34" s="25"/>
      <c r="C34" s="100" t="s">
        <v>54</v>
      </c>
      <c r="D34" s="13"/>
      <c r="E34" s="89"/>
      <c r="F34" s="13"/>
      <c r="G34" s="192"/>
      <c r="H34" s="193"/>
      <c r="I34" s="26"/>
    </row>
    <row r="35" spans="2:15" ht="12.6" customHeight="1" x14ac:dyDescent="0.25">
      <c r="B35" s="25"/>
      <c r="C35" s="100" t="s">
        <v>116</v>
      </c>
      <c r="D35" s="13"/>
      <c r="E35" s="90"/>
      <c r="F35" s="13"/>
      <c r="G35" s="164"/>
      <c r="H35" s="165"/>
      <c r="I35" s="26"/>
    </row>
    <row r="36" spans="2:15" ht="12.6" customHeight="1" x14ac:dyDescent="0.25">
      <c r="B36" s="25"/>
      <c r="C36" s="100"/>
      <c r="D36" s="13"/>
      <c r="E36" s="90"/>
      <c r="F36" s="13"/>
      <c r="G36" s="164"/>
      <c r="H36" s="165"/>
      <c r="I36" s="26"/>
    </row>
    <row r="37" spans="2:15" ht="12.6" customHeight="1" x14ac:dyDescent="0.25">
      <c r="B37" s="25"/>
      <c r="C37" s="100" t="s">
        <v>18</v>
      </c>
      <c r="D37" s="13"/>
      <c r="E37" s="90"/>
      <c r="F37" s="13"/>
      <c r="G37" s="192"/>
      <c r="H37" s="193"/>
      <c r="I37" s="26"/>
    </row>
    <row r="38" spans="2:15" s="93" customFormat="1" ht="12.6" customHeight="1" x14ac:dyDescent="0.25">
      <c r="B38" s="51"/>
      <c r="C38" s="29" t="s">
        <v>69</v>
      </c>
      <c r="D38" s="31"/>
      <c r="E38" s="120">
        <f>SUM(E27:E37)</f>
        <v>0</v>
      </c>
      <c r="F38" s="31"/>
      <c r="G38" s="31"/>
      <c r="H38" s="30"/>
      <c r="I38" s="102"/>
    </row>
    <row r="39" spans="2:15" ht="12.6" customHeight="1" x14ac:dyDescent="0.25">
      <c r="B39" s="25"/>
      <c r="C39" s="13"/>
      <c r="D39" s="13"/>
      <c r="E39" s="60"/>
      <c r="F39" s="13"/>
      <c r="G39" s="13"/>
      <c r="H39" s="14"/>
      <c r="I39" s="26"/>
    </row>
    <row r="40" spans="2:15" ht="12.6" customHeight="1" x14ac:dyDescent="0.25">
      <c r="B40" s="25"/>
      <c r="C40" s="13"/>
      <c r="D40" s="13"/>
      <c r="E40" s="60"/>
      <c r="F40" s="13"/>
      <c r="G40" s="13"/>
      <c r="H40" s="14"/>
      <c r="I40" s="26"/>
    </row>
    <row r="41" spans="2:15" ht="12.6" customHeight="1" x14ac:dyDescent="0.25">
      <c r="B41" s="25"/>
      <c r="C41" s="34" t="s">
        <v>19</v>
      </c>
      <c r="D41" s="34"/>
      <c r="E41" s="61" t="e">
        <f>E38+E23+E17</f>
        <v>#DIV/0!</v>
      </c>
      <c r="F41" s="34"/>
      <c r="G41" s="39"/>
      <c r="H41" s="14"/>
      <c r="I41" s="26"/>
    </row>
    <row r="42" spans="2:15" ht="12.6" customHeight="1" x14ac:dyDescent="0.25">
      <c r="B42" s="25"/>
      <c r="C42" s="34"/>
      <c r="D42" s="34"/>
      <c r="E42" s="34"/>
      <c r="F42" s="34"/>
      <c r="G42" s="39"/>
      <c r="H42" s="14"/>
      <c r="I42" s="26"/>
    </row>
    <row r="43" spans="2:15" ht="12.6" customHeight="1" x14ac:dyDescent="0.25">
      <c r="B43" s="41"/>
      <c r="C43" s="42"/>
      <c r="D43" s="42"/>
      <c r="E43" s="42"/>
      <c r="F43" s="42"/>
      <c r="G43" s="42"/>
      <c r="H43" s="43"/>
      <c r="I43" s="44"/>
    </row>
    <row r="45" spans="2:15" ht="12.6" customHeight="1" x14ac:dyDescent="0.25">
      <c r="B45" s="59"/>
      <c r="C45" s="59"/>
      <c r="D45" s="59"/>
      <c r="E45" s="59"/>
      <c r="F45" s="59"/>
      <c r="G45" s="59"/>
      <c r="H45" s="59"/>
      <c r="I45" s="59"/>
      <c r="J45" s="59"/>
    </row>
    <row r="46" spans="2:15" ht="12.6" customHeight="1" x14ac:dyDescent="0.25">
      <c r="B46" s="59"/>
      <c r="D46" s="70" t="e">
        <f>PMT(E14,E15,-E11)</f>
        <v>#NUM!</v>
      </c>
      <c r="E46" s="71"/>
      <c r="F46" s="70" t="e">
        <f>PMT(G14,G15,-G11)</f>
        <v>#NUM!</v>
      </c>
      <c r="G46" s="71"/>
      <c r="H46" s="59"/>
      <c r="I46" s="59"/>
      <c r="J46" s="59"/>
    </row>
    <row r="47" spans="2:15" ht="12.6" customHeight="1" x14ac:dyDescent="0.25">
      <c r="B47" s="59"/>
      <c r="H47" s="59"/>
      <c r="I47" s="59"/>
      <c r="J47" s="59"/>
      <c r="K47" s="69" t="s">
        <v>72</v>
      </c>
      <c r="L47" s="133">
        <f>IF(E11=0,0,PMT(E14,E15,-E11))</f>
        <v>0</v>
      </c>
      <c r="M47" s="71"/>
      <c r="N47" s="71"/>
      <c r="O47" s="71"/>
    </row>
    <row r="48" spans="2:15" ht="12.6" customHeight="1" x14ac:dyDescent="0.25">
      <c r="B48" s="59"/>
      <c r="H48" s="72"/>
      <c r="I48" s="59"/>
      <c r="J48" s="59"/>
      <c r="K48" s="72" t="s">
        <v>70</v>
      </c>
      <c r="L48" s="73" t="s">
        <v>62</v>
      </c>
      <c r="M48" s="73" t="s">
        <v>63</v>
      </c>
      <c r="N48" s="73" t="s">
        <v>108</v>
      </c>
      <c r="O48" s="73" t="s">
        <v>64</v>
      </c>
    </row>
    <row r="49" spans="2:15" ht="12.6" customHeight="1" x14ac:dyDescent="0.25">
      <c r="B49" s="59"/>
      <c r="H49" s="76"/>
      <c r="I49" s="59"/>
      <c r="J49" s="59"/>
      <c r="K49" s="74">
        <v>1</v>
      </c>
      <c r="L49" s="75">
        <f>IF(M49&lt;1,0,$D$46-M49)</f>
        <v>0</v>
      </c>
      <c r="M49" s="75">
        <f>E11*$E$14</f>
        <v>0</v>
      </c>
      <c r="N49" s="75">
        <f>IF(O49&lt;1,0,$D$46-O49)</f>
        <v>0</v>
      </c>
      <c r="O49" s="75">
        <f>E11-L49</f>
        <v>0</v>
      </c>
    </row>
    <row r="50" spans="2:15" ht="12.6" customHeight="1" x14ac:dyDescent="0.25">
      <c r="B50" s="59"/>
      <c r="H50" s="76"/>
      <c r="I50" s="59"/>
      <c r="J50" s="59"/>
      <c r="K50" s="74">
        <v>2</v>
      </c>
      <c r="L50" s="75">
        <f t="shared" ref="L50:N98" si="0">IF(M50&lt;1,0,$D$46-M50)</f>
        <v>0</v>
      </c>
      <c r="M50" s="75">
        <f t="shared" ref="M50:M81" si="1">O49*$E$14</f>
        <v>0</v>
      </c>
      <c r="N50" s="75">
        <f t="shared" si="0"/>
        <v>0</v>
      </c>
      <c r="O50" s="75">
        <f t="shared" ref="O50:O88" si="2">IF(O49=0,0,O49-L50)</f>
        <v>0</v>
      </c>
    </row>
    <row r="51" spans="2:15" ht="12.6" customHeight="1" x14ac:dyDescent="0.25">
      <c r="B51" s="59"/>
      <c r="H51" s="76"/>
      <c r="I51" s="59"/>
      <c r="J51" s="59"/>
      <c r="K51" s="74">
        <v>3</v>
      </c>
      <c r="L51" s="75">
        <f t="shared" si="0"/>
        <v>0</v>
      </c>
      <c r="M51" s="75">
        <f t="shared" si="1"/>
        <v>0</v>
      </c>
      <c r="N51" s="75">
        <f t="shared" si="0"/>
        <v>0</v>
      </c>
      <c r="O51" s="75">
        <f t="shared" si="2"/>
        <v>0</v>
      </c>
    </row>
    <row r="52" spans="2:15" ht="12.6" customHeight="1" x14ac:dyDescent="0.25">
      <c r="B52" s="59"/>
      <c r="H52" s="76"/>
      <c r="I52" s="59"/>
      <c r="J52" s="59"/>
      <c r="K52" s="74">
        <v>4</v>
      </c>
      <c r="L52" s="75">
        <f t="shared" si="0"/>
        <v>0</v>
      </c>
      <c r="M52" s="75">
        <f t="shared" si="1"/>
        <v>0</v>
      </c>
      <c r="N52" s="75">
        <f t="shared" si="0"/>
        <v>0</v>
      </c>
      <c r="O52" s="75">
        <f t="shared" si="2"/>
        <v>0</v>
      </c>
    </row>
    <row r="53" spans="2:15" ht="12.6" customHeight="1" x14ac:dyDescent="0.25">
      <c r="B53" s="59"/>
      <c r="H53" s="76"/>
      <c r="I53" s="59"/>
      <c r="J53" s="59"/>
      <c r="K53" s="74">
        <v>5</v>
      </c>
      <c r="L53" s="75">
        <f t="shared" si="0"/>
        <v>0</v>
      </c>
      <c r="M53" s="75">
        <f t="shared" si="1"/>
        <v>0</v>
      </c>
      <c r="N53" s="75">
        <f t="shared" si="0"/>
        <v>0</v>
      </c>
      <c r="O53" s="75">
        <f t="shared" si="2"/>
        <v>0</v>
      </c>
    </row>
    <row r="54" spans="2:15" ht="12.6" customHeight="1" x14ac:dyDescent="0.25">
      <c r="B54" s="59"/>
      <c r="H54" s="76"/>
      <c r="I54" s="59"/>
      <c r="J54" s="59"/>
      <c r="K54" s="74">
        <v>6</v>
      </c>
      <c r="L54" s="75">
        <f t="shared" si="0"/>
        <v>0</v>
      </c>
      <c r="M54" s="75">
        <f t="shared" si="1"/>
        <v>0</v>
      </c>
      <c r="N54" s="75">
        <f t="shared" si="0"/>
        <v>0</v>
      </c>
      <c r="O54" s="75">
        <f t="shared" si="2"/>
        <v>0</v>
      </c>
    </row>
    <row r="55" spans="2:15" ht="12.6" customHeight="1" x14ac:dyDescent="0.25">
      <c r="B55" s="59"/>
      <c r="H55" s="76"/>
      <c r="I55" s="59"/>
      <c r="J55" s="59"/>
      <c r="K55" s="74">
        <v>7</v>
      </c>
      <c r="L55" s="75">
        <f t="shared" si="0"/>
        <v>0</v>
      </c>
      <c r="M55" s="75">
        <f t="shared" si="1"/>
        <v>0</v>
      </c>
      <c r="N55" s="75">
        <f t="shared" si="0"/>
        <v>0</v>
      </c>
      <c r="O55" s="75">
        <f t="shared" si="2"/>
        <v>0</v>
      </c>
    </row>
    <row r="56" spans="2:15" ht="12.6" customHeight="1" x14ac:dyDescent="0.25">
      <c r="B56" s="59"/>
      <c r="H56" s="76"/>
      <c r="I56" s="59"/>
      <c r="J56" s="59"/>
      <c r="K56" s="74">
        <v>8</v>
      </c>
      <c r="L56" s="75">
        <f t="shared" si="0"/>
        <v>0</v>
      </c>
      <c r="M56" s="75">
        <f t="shared" si="1"/>
        <v>0</v>
      </c>
      <c r="N56" s="75">
        <f t="shared" si="0"/>
        <v>0</v>
      </c>
      <c r="O56" s="75">
        <f t="shared" si="2"/>
        <v>0</v>
      </c>
    </row>
    <row r="57" spans="2:15" ht="12.6" customHeight="1" x14ac:dyDescent="0.25">
      <c r="B57" s="59"/>
      <c r="H57" s="76"/>
      <c r="I57" s="59"/>
      <c r="J57" s="59"/>
      <c r="K57" s="74">
        <v>9</v>
      </c>
      <c r="L57" s="75">
        <f t="shared" si="0"/>
        <v>0</v>
      </c>
      <c r="M57" s="75">
        <f t="shared" si="1"/>
        <v>0</v>
      </c>
      <c r="N57" s="75">
        <f t="shared" si="0"/>
        <v>0</v>
      </c>
      <c r="O57" s="75">
        <f t="shared" si="2"/>
        <v>0</v>
      </c>
    </row>
    <row r="58" spans="2:15" ht="12.6" customHeight="1" x14ac:dyDescent="0.25">
      <c r="B58" s="59"/>
      <c r="H58" s="76"/>
      <c r="I58" s="59"/>
      <c r="J58" s="59"/>
      <c r="K58" s="74">
        <v>10</v>
      </c>
      <c r="L58" s="75">
        <f t="shared" si="0"/>
        <v>0</v>
      </c>
      <c r="M58" s="75">
        <f t="shared" si="1"/>
        <v>0</v>
      </c>
      <c r="N58" s="75">
        <f t="shared" si="0"/>
        <v>0</v>
      </c>
      <c r="O58" s="75">
        <f t="shared" si="2"/>
        <v>0</v>
      </c>
    </row>
    <row r="59" spans="2:15" ht="12.6" customHeight="1" x14ac:dyDescent="0.25">
      <c r="B59" s="59"/>
      <c r="H59" s="76"/>
      <c r="I59" s="59"/>
      <c r="J59" s="59"/>
      <c r="K59" s="74">
        <v>11</v>
      </c>
      <c r="L59" s="75">
        <f t="shared" si="0"/>
        <v>0</v>
      </c>
      <c r="M59" s="75">
        <f t="shared" si="1"/>
        <v>0</v>
      </c>
      <c r="N59" s="75">
        <f t="shared" si="0"/>
        <v>0</v>
      </c>
      <c r="O59" s="75">
        <f t="shared" si="2"/>
        <v>0</v>
      </c>
    </row>
    <row r="60" spans="2:15" ht="12.6" customHeight="1" x14ac:dyDescent="0.25">
      <c r="B60" s="59"/>
      <c r="H60" s="76"/>
      <c r="I60" s="59"/>
      <c r="J60" s="59"/>
      <c r="K60" s="74">
        <v>12</v>
      </c>
      <c r="L60" s="75">
        <f t="shared" si="0"/>
        <v>0</v>
      </c>
      <c r="M60" s="75">
        <f t="shared" si="1"/>
        <v>0</v>
      </c>
      <c r="N60" s="75">
        <f t="shared" si="0"/>
        <v>0</v>
      </c>
      <c r="O60" s="75">
        <f t="shared" si="2"/>
        <v>0</v>
      </c>
    </row>
    <row r="61" spans="2:15" ht="12.6" customHeight="1" x14ac:dyDescent="0.25">
      <c r="B61" s="59"/>
      <c r="H61" s="76"/>
      <c r="I61" s="59"/>
      <c r="J61" s="59"/>
      <c r="K61" s="74">
        <v>13</v>
      </c>
      <c r="L61" s="75">
        <f t="shared" si="0"/>
        <v>0</v>
      </c>
      <c r="M61" s="75">
        <f t="shared" si="1"/>
        <v>0</v>
      </c>
      <c r="N61" s="75">
        <f t="shared" si="0"/>
        <v>0</v>
      </c>
      <c r="O61" s="75">
        <f t="shared" si="2"/>
        <v>0</v>
      </c>
    </row>
    <row r="62" spans="2:15" ht="12.6" customHeight="1" x14ac:dyDescent="0.25">
      <c r="B62" s="59"/>
      <c r="H62" s="76"/>
      <c r="I62" s="59"/>
      <c r="J62" s="59"/>
      <c r="K62" s="74">
        <v>14</v>
      </c>
      <c r="L62" s="75">
        <f t="shared" si="0"/>
        <v>0</v>
      </c>
      <c r="M62" s="75">
        <f t="shared" si="1"/>
        <v>0</v>
      </c>
      <c r="N62" s="75">
        <f t="shared" si="0"/>
        <v>0</v>
      </c>
      <c r="O62" s="75">
        <f t="shared" si="2"/>
        <v>0</v>
      </c>
    </row>
    <row r="63" spans="2:15" ht="12.6" customHeight="1" x14ac:dyDescent="0.25">
      <c r="B63" s="59"/>
      <c r="H63" s="76"/>
      <c r="I63" s="59"/>
      <c r="J63" s="59"/>
      <c r="K63" s="74">
        <v>15</v>
      </c>
      <c r="L63" s="75">
        <f t="shared" si="0"/>
        <v>0</v>
      </c>
      <c r="M63" s="75">
        <f t="shared" si="1"/>
        <v>0</v>
      </c>
      <c r="N63" s="75">
        <f t="shared" si="0"/>
        <v>0</v>
      </c>
      <c r="O63" s="75">
        <f t="shared" si="2"/>
        <v>0</v>
      </c>
    </row>
    <row r="64" spans="2:15" ht="12.6" customHeight="1" x14ac:dyDescent="0.25">
      <c r="B64" s="59"/>
      <c r="H64" s="76"/>
      <c r="I64" s="59"/>
      <c r="J64" s="59"/>
      <c r="K64" s="74">
        <v>16</v>
      </c>
      <c r="L64" s="75">
        <f t="shared" si="0"/>
        <v>0</v>
      </c>
      <c r="M64" s="75">
        <f t="shared" si="1"/>
        <v>0</v>
      </c>
      <c r="N64" s="75">
        <f t="shared" si="0"/>
        <v>0</v>
      </c>
      <c r="O64" s="75">
        <f t="shared" si="2"/>
        <v>0</v>
      </c>
    </row>
    <row r="65" spans="2:15" ht="12.6" customHeight="1" x14ac:dyDescent="0.25">
      <c r="B65" s="59"/>
      <c r="H65" s="76"/>
      <c r="I65" s="59"/>
      <c r="J65" s="59"/>
      <c r="K65" s="74">
        <v>17</v>
      </c>
      <c r="L65" s="75">
        <f t="shared" si="0"/>
        <v>0</v>
      </c>
      <c r="M65" s="75">
        <f t="shared" si="1"/>
        <v>0</v>
      </c>
      <c r="N65" s="75">
        <f t="shared" si="0"/>
        <v>0</v>
      </c>
      <c r="O65" s="75">
        <f t="shared" si="2"/>
        <v>0</v>
      </c>
    </row>
    <row r="66" spans="2:15" ht="12.6" customHeight="1" x14ac:dyDescent="0.25">
      <c r="B66" s="59"/>
      <c r="H66" s="76"/>
      <c r="I66" s="59"/>
      <c r="J66" s="59"/>
      <c r="K66" s="74">
        <v>18</v>
      </c>
      <c r="L66" s="75">
        <f t="shared" si="0"/>
        <v>0</v>
      </c>
      <c r="M66" s="75">
        <f t="shared" si="1"/>
        <v>0</v>
      </c>
      <c r="N66" s="75">
        <f t="shared" si="0"/>
        <v>0</v>
      </c>
      <c r="O66" s="75">
        <f t="shared" si="2"/>
        <v>0</v>
      </c>
    </row>
    <row r="67" spans="2:15" ht="12.6" customHeight="1" x14ac:dyDescent="0.25">
      <c r="B67" s="59"/>
      <c r="H67" s="76"/>
      <c r="I67" s="59"/>
      <c r="J67" s="59"/>
      <c r="K67" s="74">
        <v>19</v>
      </c>
      <c r="L67" s="75">
        <f t="shared" si="0"/>
        <v>0</v>
      </c>
      <c r="M67" s="75">
        <f t="shared" si="1"/>
        <v>0</v>
      </c>
      <c r="N67" s="75">
        <f t="shared" si="0"/>
        <v>0</v>
      </c>
      <c r="O67" s="75">
        <f t="shared" si="2"/>
        <v>0</v>
      </c>
    </row>
    <row r="68" spans="2:15" ht="12.6" customHeight="1" x14ac:dyDescent="0.25">
      <c r="B68" s="59"/>
      <c r="H68" s="76"/>
      <c r="I68" s="59"/>
      <c r="J68" s="59"/>
      <c r="K68" s="74">
        <v>20</v>
      </c>
      <c r="L68" s="75">
        <f t="shared" si="0"/>
        <v>0</v>
      </c>
      <c r="M68" s="75">
        <f t="shared" si="1"/>
        <v>0</v>
      </c>
      <c r="N68" s="75">
        <f t="shared" si="0"/>
        <v>0</v>
      </c>
      <c r="O68" s="75">
        <f t="shared" si="2"/>
        <v>0</v>
      </c>
    </row>
    <row r="69" spans="2:15" ht="12.6" customHeight="1" x14ac:dyDescent="0.25">
      <c r="B69" s="59"/>
      <c r="H69" s="76"/>
      <c r="I69" s="59"/>
      <c r="J69" s="59"/>
      <c r="K69" s="74">
        <v>21</v>
      </c>
      <c r="L69" s="75">
        <f t="shared" si="0"/>
        <v>0</v>
      </c>
      <c r="M69" s="75">
        <f t="shared" si="1"/>
        <v>0</v>
      </c>
      <c r="N69" s="75">
        <f t="shared" si="0"/>
        <v>0</v>
      </c>
      <c r="O69" s="75">
        <f t="shared" si="2"/>
        <v>0</v>
      </c>
    </row>
    <row r="70" spans="2:15" ht="12.6" customHeight="1" x14ac:dyDescent="0.25">
      <c r="B70" s="59"/>
      <c r="H70" s="76"/>
      <c r="I70" s="59"/>
      <c r="J70" s="59"/>
      <c r="K70" s="74">
        <v>22</v>
      </c>
      <c r="L70" s="75">
        <f t="shared" si="0"/>
        <v>0</v>
      </c>
      <c r="M70" s="75">
        <f t="shared" si="1"/>
        <v>0</v>
      </c>
      <c r="N70" s="75">
        <f t="shared" si="0"/>
        <v>0</v>
      </c>
      <c r="O70" s="75">
        <f t="shared" si="2"/>
        <v>0</v>
      </c>
    </row>
    <row r="71" spans="2:15" ht="12.6" customHeight="1" x14ac:dyDescent="0.25">
      <c r="B71" s="59"/>
      <c r="H71" s="76"/>
      <c r="I71" s="59"/>
      <c r="J71" s="59"/>
      <c r="K71" s="74">
        <v>23</v>
      </c>
      <c r="L71" s="75">
        <f t="shared" si="0"/>
        <v>0</v>
      </c>
      <c r="M71" s="75">
        <f t="shared" si="1"/>
        <v>0</v>
      </c>
      <c r="N71" s="75">
        <f t="shared" si="0"/>
        <v>0</v>
      </c>
      <c r="O71" s="75">
        <f t="shared" si="2"/>
        <v>0</v>
      </c>
    </row>
    <row r="72" spans="2:15" ht="12.6" customHeight="1" x14ac:dyDescent="0.25">
      <c r="B72" s="59"/>
      <c r="H72" s="76"/>
      <c r="I72" s="59"/>
      <c r="J72" s="59"/>
      <c r="K72" s="74">
        <v>24</v>
      </c>
      <c r="L72" s="75">
        <f t="shared" si="0"/>
        <v>0</v>
      </c>
      <c r="M72" s="75">
        <f t="shared" si="1"/>
        <v>0</v>
      </c>
      <c r="N72" s="75">
        <f t="shared" si="0"/>
        <v>0</v>
      </c>
      <c r="O72" s="75">
        <f t="shared" si="2"/>
        <v>0</v>
      </c>
    </row>
    <row r="73" spans="2:15" ht="12.6" customHeight="1" x14ac:dyDescent="0.25">
      <c r="B73" s="59"/>
      <c r="H73" s="76"/>
      <c r="I73" s="59"/>
      <c r="J73" s="59"/>
      <c r="K73" s="74">
        <v>25</v>
      </c>
      <c r="L73" s="75">
        <f t="shared" si="0"/>
        <v>0</v>
      </c>
      <c r="M73" s="75">
        <f t="shared" si="1"/>
        <v>0</v>
      </c>
      <c r="N73" s="75">
        <f t="shared" si="0"/>
        <v>0</v>
      </c>
      <c r="O73" s="75">
        <f t="shared" si="2"/>
        <v>0</v>
      </c>
    </row>
    <row r="74" spans="2:15" ht="12.6" customHeight="1" x14ac:dyDescent="0.25">
      <c r="B74" s="59"/>
      <c r="H74" s="76"/>
      <c r="I74" s="59"/>
      <c r="J74" s="59"/>
      <c r="K74" s="74">
        <v>26</v>
      </c>
      <c r="L74" s="75">
        <f t="shared" si="0"/>
        <v>0</v>
      </c>
      <c r="M74" s="75">
        <f t="shared" si="1"/>
        <v>0</v>
      </c>
      <c r="N74" s="75">
        <f t="shared" si="0"/>
        <v>0</v>
      </c>
      <c r="O74" s="75">
        <f t="shared" si="2"/>
        <v>0</v>
      </c>
    </row>
    <row r="75" spans="2:15" ht="12.6" customHeight="1" x14ac:dyDescent="0.25">
      <c r="B75" s="59"/>
      <c r="H75" s="76"/>
      <c r="I75" s="59"/>
      <c r="J75" s="59"/>
      <c r="K75" s="74">
        <v>27</v>
      </c>
      <c r="L75" s="75">
        <f t="shared" si="0"/>
        <v>0</v>
      </c>
      <c r="M75" s="75">
        <f t="shared" si="1"/>
        <v>0</v>
      </c>
      <c r="N75" s="75">
        <f t="shared" si="0"/>
        <v>0</v>
      </c>
      <c r="O75" s="75">
        <f t="shared" si="2"/>
        <v>0</v>
      </c>
    </row>
    <row r="76" spans="2:15" ht="12.6" customHeight="1" x14ac:dyDescent="0.25">
      <c r="B76" s="59"/>
      <c r="H76" s="76"/>
      <c r="I76" s="59"/>
      <c r="J76" s="59"/>
      <c r="K76" s="74">
        <v>28</v>
      </c>
      <c r="L76" s="75">
        <f t="shared" si="0"/>
        <v>0</v>
      </c>
      <c r="M76" s="75">
        <f t="shared" si="1"/>
        <v>0</v>
      </c>
      <c r="N76" s="75">
        <f t="shared" si="0"/>
        <v>0</v>
      </c>
      <c r="O76" s="75">
        <f t="shared" si="2"/>
        <v>0</v>
      </c>
    </row>
    <row r="77" spans="2:15" ht="12.6" customHeight="1" x14ac:dyDescent="0.25">
      <c r="B77" s="59"/>
      <c r="H77" s="76"/>
      <c r="I77" s="59"/>
      <c r="J77" s="59"/>
      <c r="K77" s="74">
        <v>29</v>
      </c>
      <c r="L77" s="75">
        <f t="shared" si="0"/>
        <v>0</v>
      </c>
      <c r="M77" s="75">
        <f t="shared" si="1"/>
        <v>0</v>
      </c>
      <c r="N77" s="75">
        <f t="shared" si="0"/>
        <v>0</v>
      </c>
      <c r="O77" s="75">
        <f t="shared" si="2"/>
        <v>0</v>
      </c>
    </row>
    <row r="78" spans="2:15" ht="12.6" customHeight="1" x14ac:dyDescent="0.25">
      <c r="B78" s="59"/>
      <c r="H78" s="76"/>
      <c r="I78" s="59"/>
      <c r="J78" s="59"/>
      <c r="K78" s="74">
        <v>30</v>
      </c>
      <c r="L78" s="75">
        <f t="shared" si="0"/>
        <v>0</v>
      </c>
      <c r="M78" s="75">
        <f t="shared" si="1"/>
        <v>0</v>
      </c>
      <c r="N78" s="75">
        <f t="shared" si="0"/>
        <v>0</v>
      </c>
      <c r="O78" s="75">
        <f t="shared" si="2"/>
        <v>0</v>
      </c>
    </row>
    <row r="79" spans="2:15" ht="12.6" customHeight="1" x14ac:dyDescent="0.25">
      <c r="B79" s="59"/>
      <c r="H79" s="76"/>
      <c r="I79" s="59"/>
      <c r="J79" s="59"/>
      <c r="K79" s="74">
        <v>31</v>
      </c>
      <c r="L79" s="75">
        <f t="shared" si="0"/>
        <v>0</v>
      </c>
      <c r="M79" s="75">
        <f t="shared" si="1"/>
        <v>0</v>
      </c>
      <c r="N79" s="75">
        <f t="shared" si="0"/>
        <v>0</v>
      </c>
      <c r="O79" s="75">
        <f t="shared" si="2"/>
        <v>0</v>
      </c>
    </row>
    <row r="80" spans="2:15" ht="12.6" customHeight="1" x14ac:dyDescent="0.25">
      <c r="B80" s="59"/>
      <c r="H80" s="76"/>
      <c r="I80" s="59"/>
      <c r="J80" s="59"/>
      <c r="K80" s="74">
        <v>32</v>
      </c>
      <c r="L80" s="75">
        <f t="shared" si="0"/>
        <v>0</v>
      </c>
      <c r="M80" s="75">
        <f t="shared" si="1"/>
        <v>0</v>
      </c>
      <c r="N80" s="75">
        <f t="shared" si="0"/>
        <v>0</v>
      </c>
      <c r="O80" s="75">
        <f t="shared" si="2"/>
        <v>0</v>
      </c>
    </row>
    <row r="81" spans="2:15" ht="12.6" customHeight="1" x14ac:dyDescent="0.25">
      <c r="B81" s="59"/>
      <c r="H81" s="76"/>
      <c r="I81" s="59"/>
      <c r="J81" s="59"/>
      <c r="K81" s="74">
        <v>33</v>
      </c>
      <c r="L81" s="75">
        <f t="shared" si="0"/>
        <v>0</v>
      </c>
      <c r="M81" s="75">
        <f t="shared" si="1"/>
        <v>0</v>
      </c>
      <c r="N81" s="75">
        <f t="shared" si="0"/>
        <v>0</v>
      </c>
      <c r="O81" s="75">
        <f t="shared" si="2"/>
        <v>0</v>
      </c>
    </row>
    <row r="82" spans="2:15" ht="12.6" customHeight="1" x14ac:dyDescent="0.25">
      <c r="B82" s="59"/>
      <c r="H82" s="76"/>
      <c r="I82" s="59"/>
      <c r="J82" s="59"/>
      <c r="K82" s="74">
        <v>34</v>
      </c>
      <c r="L82" s="75">
        <f t="shared" si="0"/>
        <v>0</v>
      </c>
      <c r="M82" s="75">
        <f t="shared" ref="M82:M98" si="3">O81*$E$14</f>
        <v>0</v>
      </c>
      <c r="N82" s="75">
        <f t="shared" si="0"/>
        <v>0</v>
      </c>
      <c r="O82" s="75">
        <f t="shared" si="2"/>
        <v>0</v>
      </c>
    </row>
    <row r="83" spans="2:15" ht="12.6" customHeight="1" x14ac:dyDescent="0.25">
      <c r="B83" s="59"/>
      <c r="H83" s="76"/>
      <c r="I83" s="59"/>
      <c r="J83" s="59"/>
      <c r="K83" s="74">
        <v>35</v>
      </c>
      <c r="L83" s="75">
        <f t="shared" si="0"/>
        <v>0</v>
      </c>
      <c r="M83" s="75">
        <f t="shared" si="3"/>
        <v>0</v>
      </c>
      <c r="N83" s="75">
        <f t="shared" si="0"/>
        <v>0</v>
      </c>
      <c r="O83" s="75">
        <f t="shared" si="2"/>
        <v>0</v>
      </c>
    </row>
    <row r="84" spans="2:15" ht="12.6" customHeight="1" x14ac:dyDescent="0.25">
      <c r="B84" s="59"/>
      <c r="H84" s="76"/>
      <c r="I84" s="59"/>
      <c r="J84" s="59"/>
      <c r="K84" s="74">
        <v>36</v>
      </c>
      <c r="L84" s="75">
        <f t="shared" si="0"/>
        <v>0</v>
      </c>
      <c r="M84" s="75">
        <f t="shared" si="3"/>
        <v>0</v>
      </c>
      <c r="N84" s="75">
        <f t="shared" si="0"/>
        <v>0</v>
      </c>
      <c r="O84" s="75">
        <f t="shared" si="2"/>
        <v>0</v>
      </c>
    </row>
    <row r="85" spans="2:15" ht="12.6" customHeight="1" x14ac:dyDescent="0.25">
      <c r="B85" s="59"/>
      <c r="H85" s="76"/>
      <c r="I85" s="59"/>
      <c r="J85" s="59"/>
      <c r="K85" s="74">
        <v>37</v>
      </c>
      <c r="L85" s="75">
        <f t="shared" si="0"/>
        <v>0</v>
      </c>
      <c r="M85" s="75">
        <f t="shared" si="3"/>
        <v>0</v>
      </c>
      <c r="N85" s="75">
        <f t="shared" si="0"/>
        <v>0</v>
      </c>
      <c r="O85" s="75">
        <f t="shared" si="2"/>
        <v>0</v>
      </c>
    </row>
    <row r="86" spans="2:15" ht="12.6" customHeight="1" x14ac:dyDescent="0.25">
      <c r="B86" s="59"/>
      <c r="H86" s="76"/>
      <c r="I86" s="59"/>
      <c r="J86" s="59"/>
      <c r="K86" s="74">
        <v>38</v>
      </c>
      <c r="L86" s="75">
        <f t="shared" si="0"/>
        <v>0</v>
      </c>
      <c r="M86" s="75">
        <f t="shared" si="3"/>
        <v>0</v>
      </c>
      <c r="N86" s="75">
        <f t="shared" si="0"/>
        <v>0</v>
      </c>
      <c r="O86" s="75">
        <f t="shared" si="2"/>
        <v>0</v>
      </c>
    </row>
    <row r="87" spans="2:15" ht="12.6" customHeight="1" x14ac:dyDescent="0.25">
      <c r="B87" s="59"/>
      <c r="H87" s="76"/>
      <c r="I87" s="59"/>
      <c r="J87" s="59"/>
      <c r="K87" s="74">
        <v>39</v>
      </c>
      <c r="L87" s="75">
        <f t="shared" si="0"/>
        <v>0</v>
      </c>
      <c r="M87" s="75">
        <f t="shared" si="3"/>
        <v>0</v>
      </c>
      <c r="N87" s="75">
        <f t="shared" si="0"/>
        <v>0</v>
      </c>
      <c r="O87" s="75">
        <f t="shared" si="2"/>
        <v>0</v>
      </c>
    </row>
    <row r="88" spans="2:15" ht="12.6" customHeight="1" x14ac:dyDescent="0.25">
      <c r="B88" s="59"/>
      <c r="H88" s="76"/>
      <c r="I88" s="59"/>
      <c r="J88" s="59"/>
      <c r="K88" s="74">
        <v>40</v>
      </c>
      <c r="L88" s="75">
        <f t="shared" si="0"/>
        <v>0</v>
      </c>
      <c r="M88" s="75">
        <f t="shared" si="3"/>
        <v>0</v>
      </c>
      <c r="N88" s="75">
        <f t="shared" si="0"/>
        <v>0</v>
      </c>
      <c r="O88" s="75">
        <f t="shared" si="2"/>
        <v>0</v>
      </c>
    </row>
    <row r="89" spans="2:15" ht="12.6" customHeight="1" x14ac:dyDescent="0.25">
      <c r="B89" s="59"/>
      <c r="H89" s="76"/>
      <c r="I89" s="59"/>
      <c r="J89" s="59"/>
      <c r="K89" s="74">
        <v>41</v>
      </c>
      <c r="L89" s="75">
        <f t="shared" si="0"/>
        <v>0</v>
      </c>
      <c r="M89" s="75">
        <f t="shared" si="3"/>
        <v>0</v>
      </c>
      <c r="N89" s="75">
        <f t="shared" si="0"/>
        <v>0</v>
      </c>
      <c r="O89" s="75">
        <f t="shared" ref="O89:O98" si="4">IF(O88=0,0,O88-L89)</f>
        <v>0</v>
      </c>
    </row>
    <row r="90" spans="2:15" ht="12.6" customHeight="1" x14ac:dyDescent="0.25">
      <c r="B90" s="59"/>
      <c r="H90" s="76"/>
      <c r="I90" s="59"/>
      <c r="J90" s="59"/>
      <c r="K90" s="74">
        <v>42</v>
      </c>
      <c r="L90" s="75">
        <f t="shared" si="0"/>
        <v>0</v>
      </c>
      <c r="M90" s="75">
        <f t="shared" si="3"/>
        <v>0</v>
      </c>
      <c r="N90" s="75">
        <f t="shared" si="0"/>
        <v>0</v>
      </c>
      <c r="O90" s="75">
        <f t="shared" si="4"/>
        <v>0</v>
      </c>
    </row>
    <row r="91" spans="2:15" ht="12.6" customHeight="1" x14ac:dyDescent="0.25">
      <c r="B91" s="59"/>
      <c r="H91" s="76"/>
      <c r="I91" s="59"/>
      <c r="J91" s="59"/>
      <c r="K91" s="74">
        <v>43</v>
      </c>
      <c r="L91" s="75">
        <f t="shared" si="0"/>
        <v>0</v>
      </c>
      <c r="M91" s="75">
        <f t="shared" si="3"/>
        <v>0</v>
      </c>
      <c r="N91" s="75">
        <f t="shared" si="0"/>
        <v>0</v>
      </c>
      <c r="O91" s="75">
        <f t="shared" si="4"/>
        <v>0</v>
      </c>
    </row>
    <row r="92" spans="2:15" ht="12.6" customHeight="1" x14ac:dyDescent="0.25">
      <c r="B92" s="59"/>
      <c r="H92" s="76"/>
      <c r="I92" s="59"/>
      <c r="J92" s="59"/>
      <c r="K92" s="74">
        <v>44</v>
      </c>
      <c r="L92" s="75">
        <f t="shared" si="0"/>
        <v>0</v>
      </c>
      <c r="M92" s="75">
        <f t="shared" si="3"/>
        <v>0</v>
      </c>
      <c r="N92" s="75">
        <f t="shared" si="0"/>
        <v>0</v>
      </c>
      <c r="O92" s="75">
        <f t="shared" si="4"/>
        <v>0</v>
      </c>
    </row>
    <row r="93" spans="2:15" ht="12.6" customHeight="1" x14ac:dyDescent="0.25">
      <c r="B93" s="59"/>
      <c r="H93" s="76"/>
      <c r="I93" s="59"/>
      <c r="J93" s="59"/>
      <c r="K93" s="74">
        <v>45</v>
      </c>
      <c r="L93" s="75">
        <f t="shared" si="0"/>
        <v>0</v>
      </c>
      <c r="M93" s="75">
        <f t="shared" si="3"/>
        <v>0</v>
      </c>
      <c r="N93" s="75">
        <f t="shared" si="0"/>
        <v>0</v>
      </c>
      <c r="O93" s="75">
        <f t="shared" si="4"/>
        <v>0</v>
      </c>
    </row>
    <row r="94" spans="2:15" ht="12.6" customHeight="1" x14ac:dyDescent="0.25">
      <c r="B94" s="59"/>
      <c r="H94" s="76"/>
      <c r="I94" s="59"/>
      <c r="J94" s="59"/>
      <c r="K94" s="74">
        <v>46</v>
      </c>
      <c r="L94" s="75">
        <f t="shared" si="0"/>
        <v>0</v>
      </c>
      <c r="M94" s="75">
        <f t="shared" si="3"/>
        <v>0</v>
      </c>
      <c r="N94" s="75">
        <f t="shared" si="0"/>
        <v>0</v>
      </c>
      <c r="O94" s="75">
        <f t="shared" si="4"/>
        <v>0</v>
      </c>
    </row>
    <row r="95" spans="2:15" ht="12.6" customHeight="1" x14ac:dyDescent="0.25">
      <c r="B95" s="59"/>
      <c r="H95" s="76"/>
      <c r="I95" s="59"/>
      <c r="J95" s="59"/>
      <c r="K95" s="74">
        <v>47</v>
      </c>
      <c r="L95" s="75">
        <f t="shared" si="0"/>
        <v>0</v>
      </c>
      <c r="M95" s="75">
        <f t="shared" si="3"/>
        <v>0</v>
      </c>
      <c r="N95" s="75">
        <f t="shared" si="0"/>
        <v>0</v>
      </c>
      <c r="O95" s="75">
        <f t="shared" si="4"/>
        <v>0</v>
      </c>
    </row>
    <row r="96" spans="2:15" ht="12.6" customHeight="1" x14ac:dyDescent="0.25">
      <c r="B96" s="59"/>
      <c r="H96" s="76"/>
      <c r="I96" s="59"/>
      <c r="J96" s="59"/>
      <c r="K96" s="74">
        <v>48</v>
      </c>
      <c r="L96" s="75">
        <f t="shared" si="0"/>
        <v>0</v>
      </c>
      <c r="M96" s="75">
        <f t="shared" si="3"/>
        <v>0</v>
      </c>
      <c r="N96" s="75">
        <f t="shared" si="0"/>
        <v>0</v>
      </c>
      <c r="O96" s="75">
        <f t="shared" si="4"/>
        <v>0</v>
      </c>
    </row>
    <row r="97" spans="2:15" ht="12.6" customHeight="1" x14ac:dyDescent="0.25">
      <c r="B97" s="59"/>
      <c r="H97" s="76"/>
      <c r="I97" s="59"/>
      <c r="J97" s="59"/>
      <c r="K97" s="74">
        <v>49</v>
      </c>
      <c r="L97" s="75">
        <f t="shared" si="0"/>
        <v>0</v>
      </c>
      <c r="M97" s="75">
        <f t="shared" si="3"/>
        <v>0</v>
      </c>
      <c r="N97" s="75">
        <f t="shared" si="0"/>
        <v>0</v>
      </c>
      <c r="O97" s="75">
        <f t="shared" si="4"/>
        <v>0</v>
      </c>
    </row>
    <row r="98" spans="2:15" ht="12.6" customHeight="1" x14ac:dyDescent="0.25">
      <c r="B98" s="59"/>
      <c r="H98" s="76"/>
      <c r="I98" s="59"/>
      <c r="J98" s="59"/>
      <c r="K98" s="74">
        <v>50</v>
      </c>
      <c r="L98" s="75">
        <f t="shared" si="0"/>
        <v>0</v>
      </c>
      <c r="M98" s="75">
        <f t="shared" si="3"/>
        <v>0</v>
      </c>
      <c r="N98" s="75">
        <f t="shared" si="0"/>
        <v>0</v>
      </c>
      <c r="O98" s="75">
        <f t="shared" si="4"/>
        <v>0</v>
      </c>
    </row>
    <row r="99" spans="2:15" ht="12.6" customHeight="1" x14ac:dyDescent="0.25">
      <c r="B99" s="59"/>
      <c r="C99" s="59"/>
      <c r="D99" s="59"/>
      <c r="E99" s="59"/>
      <c r="F99" s="59"/>
      <c r="G99" s="59"/>
      <c r="H99" s="59"/>
      <c r="I99" s="59"/>
      <c r="J99" s="59"/>
    </row>
    <row r="100" spans="2:15" ht="12.6" customHeight="1" x14ac:dyDescent="0.25">
      <c r="B100" s="59"/>
      <c r="C100" s="59"/>
      <c r="D100" s="59"/>
      <c r="E100" s="59"/>
      <c r="F100" s="59"/>
      <c r="G100" s="59"/>
      <c r="H100" s="59"/>
      <c r="I100" s="59"/>
      <c r="J100" s="59"/>
    </row>
    <row r="101" spans="2:15" ht="12.6" customHeight="1" x14ac:dyDescent="0.25">
      <c r="B101" s="59"/>
      <c r="C101" s="59"/>
      <c r="D101" s="59"/>
      <c r="E101" s="59"/>
      <c r="F101" s="59"/>
      <c r="G101" s="59"/>
      <c r="H101" s="59"/>
      <c r="I101" s="59"/>
      <c r="J101" s="59"/>
    </row>
  </sheetData>
  <sheetProtection algorithmName="SHA-512" hashValue="M06TlPpimZg93sujpO+84oP1TYUlYgVIdM8x5eNrI4C70IWzfvJ/QLU1JPAUUsNSjRz2OsZOCIMmubyZQ0e7OQ==" saltValue="gPAJ5LaJpNVlKNHVGS9hQA==" spinCount="100000" sheet="1" objects="1" scenarios="1"/>
  <mergeCells count="8">
    <mergeCell ref="E7:G7"/>
    <mergeCell ref="G34:H34"/>
    <mergeCell ref="G37:H37"/>
    <mergeCell ref="G29:H29"/>
    <mergeCell ref="G30:H30"/>
    <mergeCell ref="G31:H31"/>
    <mergeCell ref="G32:H32"/>
    <mergeCell ref="G33:H33"/>
  </mergeCells>
  <pageMargins left="0.70866141732283472" right="0.70866141732283472" top="0.74803149606299213" bottom="0.74803149606299213" header="0.31496062992125984" footer="0.31496062992125984"/>
  <pageSetup paperSize="9" scale="75" orientation="portrait" horizontalDpi="4294967293" verticalDpi="4294967293" r:id="rId1"/>
  <headerFooter>
    <oddFooter>&amp;C&amp;F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28D69-F563-4844-91CA-35AADD3123E9}">
  <dimension ref="B2:V109"/>
  <sheetViews>
    <sheetView zoomScale="80" zoomScaleNormal="80" workbookViewId="0">
      <selection activeCell="G3" sqref="G3"/>
    </sheetView>
  </sheetViews>
  <sheetFormatPr defaultColWidth="9.140625" defaultRowHeight="12.6" customHeight="1" x14ac:dyDescent="0.2"/>
  <cols>
    <col min="1" max="2" width="2.7109375" style="13" customWidth="1"/>
    <col min="3" max="3" width="31.5703125" style="13" customWidth="1"/>
    <col min="4" max="5" width="12.7109375" style="14" customWidth="1"/>
    <col min="6" max="6" width="0.85546875" style="13" customWidth="1"/>
    <col min="7" max="7" width="12.7109375" style="14" customWidth="1"/>
    <col min="8" max="8" width="0.85546875" style="13" customWidth="1"/>
    <col min="9" max="13" width="12.7109375" style="14" customWidth="1"/>
    <col min="14" max="14" width="0.85546875" style="13" customWidth="1"/>
    <col min="15" max="15" width="30.7109375" style="20" customWidth="1"/>
    <col min="16" max="16" width="2.7109375" style="13" customWidth="1"/>
    <col min="17" max="17" width="9.140625" style="13"/>
    <col min="18" max="22" width="13.140625" style="13" customWidth="1"/>
    <col min="23" max="16384" width="9.140625" style="13"/>
  </cols>
  <sheetData>
    <row r="2" spans="2:16" ht="18.600000000000001" customHeight="1" x14ac:dyDescent="0.25">
      <c r="B2" s="19" t="s">
        <v>85</v>
      </c>
      <c r="J2" s="20"/>
    </row>
    <row r="3" spans="2:16" ht="12.6" customHeight="1" x14ac:dyDescent="0.2">
      <c r="B3" s="85" t="s">
        <v>82</v>
      </c>
      <c r="C3" s="31"/>
      <c r="D3" s="30"/>
      <c r="E3" s="30"/>
      <c r="F3" s="31"/>
      <c r="G3" s="30"/>
      <c r="H3" s="31"/>
      <c r="I3" s="30"/>
      <c r="J3" s="33"/>
      <c r="K3" s="30"/>
      <c r="L3" s="30"/>
      <c r="M3" s="30"/>
      <c r="N3" s="31"/>
      <c r="O3" s="33"/>
    </row>
    <row r="5" spans="2:16" ht="12.6" customHeight="1" x14ac:dyDescent="0.2">
      <c r="B5" s="21"/>
      <c r="C5" s="22"/>
      <c r="D5" s="23"/>
      <c r="E5" s="23"/>
      <c r="F5" s="22"/>
      <c r="G5" s="23"/>
      <c r="H5" s="22"/>
      <c r="I5" s="23"/>
      <c r="J5" s="23"/>
      <c r="K5" s="23"/>
      <c r="L5" s="23"/>
      <c r="M5" s="23"/>
      <c r="N5" s="22"/>
      <c r="O5" s="134"/>
      <c r="P5" s="24"/>
    </row>
    <row r="6" spans="2:16" ht="12.6" customHeight="1" x14ac:dyDescent="0.2">
      <c r="B6" s="25"/>
      <c r="C6" s="13" t="s">
        <v>79</v>
      </c>
      <c r="D6" s="135" t="str">
        <f>'Huisvestingslasten gebouw'!C7</f>
        <v>Voorbeeldschool</v>
      </c>
      <c r="P6" s="26"/>
    </row>
    <row r="7" spans="2:16" ht="12.6" customHeight="1" x14ac:dyDescent="0.2">
      <c r="B7" s="25"/>
      <c r="C7" s="13" t="s">
        <v>15</v>
      </c>
      <c r="D7" s="194" t="s">
        <v>23</v>
      </c>
      <c r="E7" s="194"/>
      <c r="F7" s="194"/>
      <c r="G7" s="194"/>
      <c r="H7" s="20"/>
      <c r="N7" s="14"/>
      <c r="P7" s="26"/>
    </row>
    <row r="8" spans="2:16" ht="12.6" customHeight="1" x14ac:dyDescent="0.2">
      <c r="B8" s="25"/>
      <c r="C8" s="13" t="s">
        <v>80</v>
      </c>
      <c r="D8" s="104"/>
      <c r="H8" s="20"/>
      <c r="N8" s="14"/>
      <c r="P8" s="26"/>
    </row>
    <row r="9" spans="2:16" ht="12.6" customHeight="1" x14ac:dyDescent="0.2">
      <c r="B9" s="25"/>
      <c r="P9" s="26"/>
    </row>
    <row r="10" spans="2:16" ht="12.6" customHeight="1" x14ac:dyDescent="0.2">
      <c r="B10" s="25"/>
      <c r="C10" s="34" t="s">
        <v>83</v>
      </c>
      <c r="P10" s="26"/>
    </row>
    <row r="11" spans="2:16" ht="12.6" customHeight="1" x14ac:dyDescent="0.2">
      <c r="B11" s="25"/>
      <c r="C11" s="13" t="s">
        <v>88</v>
      </c>
      <c r="E11" s="105">
        <v>0</v>
      </c>
      <c r="P11" s="26"/>
    </row>
    <row r="12" spans="2:16" ht="12.6" customHeight="1" x14ac:dyDescent="0.2">
      <c r="B12" s="25"/>
      <c r="C12" s="13" t="s">
        <v>57</v>
      </c>
      <c r="E12" s="106">
        <v>0</v>
      </c>
      <c r="P12" s="26"/>
    </row>
    <row r="13" spans="2:16" ht="12.6" customHeight="1" x14ac:dyDescent="0.2">
      <c r="B13" s="25"/>
      <c r="C13" s="13" t="s">
        <v>58</v>
      </c>
      <c r="E13" s="106">
        <v>0</v>
      </c>
      <c r="P13" s="26"/>
    </row>
    <row r="14" spans="2:16" ht="12.6" customHeight="1" x14ac:dyDescent="0.2">
      <c r="B14" s="25"/>
      <c r="C14" s="13" t="s">
        <v>59</v>
      </c>
      <c r="E14" s="107">
        <v>0</v>
      </c>
      <c r="P14" s="26"/>
    </row>
    <row r="15" spans="2:16" ht="12.6" customHeight="1" x14ac:dyDescent="0.2">
      <c r="B15" s="25"/>
      <c r="C15" s="13" t="s">
        <v>60</v>
      </c>
      <c r="E15" s="108">
        <v>40</v>
      </c>
      <c r="P15" s="26"/>
    </row>
    <row r="16" spans="2:16" ht="12.6" customHeight="1" x14ac:dyDescent="0.2">
      <c r="B16" s="25"/>
      <c r="C16" s="34" t="s">
        <v>84</v>
      </c>
      <c r="E16" s="125" t="e">
        <f>S57/E12</f>
        <v>#DIV/0!</v>
      </c>
      <c r="P16" s="26"/>
    </row>
    <row r="17" spans="2:16" ht="12.6" customHeight="1" x14ac:dyDescent="0.2">
      <c r="B17" s="25"/>
      <c r="C17" s="34"/>
      <c r="P17" s="26"/>
    </row>
    <row r="18" spans="2:16" ht="39.950000000000003" customHeight="1" x14ac:dyDescent="0.2">
      <c r="B18" s="25"/>
      <c r="C18" s="136" t="s">
        <v>0</v>
      </c>
      <c r="D18" s="137" t="s">
        <v>1</v>
      </c>
      <c r="F18" s="137"/>
      <c r="H18" s="137"/>
      <c r="I18" s="138" t="s">
        <v>109</v>
      </c>
      <c r="J18" s="137" t="s">
        <v>25</v>
      </c>
      <c r="K18" s="138" t="s">
        <v>24</v>
      </c>
      <c r="L18" s="137" t="s">
        <v>41</v>
      </c>
      <c r="M18" s="139" t="s">
        <v>26</v>
      </c>
      <c r="N18" s="137"/>
      <c r="O18" s="140" t="s">
        <v>42</v>
      </c>
      <c r="P18" s="26"/>
    </row>
    <row r="19" spans="2:16" ht="12.6" customHeight="1" x14ac:dyDescent="0.2">
      <c r="B19" s="25"/>
      <c r="C19" s="109" t="s">
        <v>3</v>
      </c>
      <c r="D19" s="110">
        <v>0</v>
      </c>
      <c r="F19" s="141"/>
      <c r="H19" s="141"/>
      <c r="I19" s="142" t="e">
        <f>D19*$E$16</f>
        <v>#DIV/0!</v>
      </c>
      <c r="J19" s="68" t="e">
        <f>I19/1600</f>
        <v>#DIV/0!</v>
      </c>
      <c r="K19" s="110">
        <v>0</v>
      </c>
      <c r="L19" s="110">
        <v>0</v>
      </c>
      <c r="M19" s="27" t="e">
        <f>J19*K19*L19</f>
        <v>#DIV/0!</v>
      </c>
      <c r="N19" s="143"/>
      <c r="O19" s="111">
        <v>0</v>
      </c>
      <c r="P19" s="26"/>
    </row>
    <row r="20" spans="2:16" ht="12.6" customHeight="1" x14ac:dyDescent="0.2">
      <c r="B20" s="25"/>
      <c r="C20" s="109" t="s">
        <v>3</v>
      </c>
      <c r="D20" s="110">
        <v>0</v>
      </c>
      <c r="F20" s="141"/>
      <c r="H20" s="141"/>
      <c r="I20" s="142" t="e">
        <f t="shared" ref="I20:I24" si="0">D20*$E$16</f>
        <v>#DIV/0!</v>
      </c>
      <c r="J20" s="68" t="e">
        <f t="shared" ref="J20:J24" si="1">I20/1600</f>
        <v>#DIV/0!</v>
      </c>
      <c r="K20" s="110">
        <v>0</v>
      </c>
      <c r="L20" s="110">
        <v>0</v>
      </c>
      <c r="M20" s="27" t="e">
        <f t="shared" ref="M20:M24" si="2">J20*K20*L20</f>
        <v>#DIV/0!</v>
      </c>
      <c r="N20" s="143"/>
      <c r="O20" s="111">
        <v>0</v>
      </c>
      <c r="P20" s="26"/>
    </row>
    <row r="21" spans="2:16" ht="12.6" customHeight="1" x14ac:dyDescent="0.2">
      <c r="B21" s="25"/>
      <c r="C21" s="79"/>
      <c r="D21" s="110"/>
      <c r="F21" s="141"/>
      <c r="H21" s="141"/>
      <c r="I21" s="142" t="e">
        <f t="shared" si="0"/>
        <v>#DIV/0!</v>
      </c>
      <c r="J21" s="68" t="e">
        <f t="shared" si="1"/>
        <v>#DIV/0!</v>
      </c>
      <c r="K21" s="110"/>
      <c r="L21" s="110"/>
      <c r="M21" s="27" t="e">
        <f t="shared" si="2"/>
        <v>#DIV/0!</v>
      </c>
      <c r="N21" s="143"/>
      <c r="O21" s="111"/>
      <c r="P21" s="26"/>
    </row>
    <row r="22" spans="2:16" ht="12.6" customHeight="1" x14ac:dyDescent="0.2">
      <c r="B22" s="25"/>
      <c r="C22" s="109"/>
      <c r="D22" s="110"/>
      <c r="F22" s="141"/>
      <c r="H22" s="141"/>
      <c r="I22" s="142" t="e">
        <f t="shared" si="0"/>
        <v>#DIV/0!</v>
      </c>
      <c r="J22" s="68" t="e">
        <f t="shared" si="1"/>
        <v>#DIV/0!</v>
      </c>
      <c r="K22" s="110"/>
      <c r="L22" s="110"/>
      <c r="M22" s="27" t="e">
        <f t="shared" si="2"/>
        <v>#DIV/0!</v>
      </c>
      <c r="N22" s="143"/>
      <c r="O22" s="111"/>
      <c r="P22" s="26"/>
    </row>
    <row r="23" spans="2:16" ht="12.6" customHeight="1" x14ac:dyDescent="0.2">
      <c r="B23" s="25"/>
      <c r="C23" s="109"/>
      <c r="D23" s="110"/>
      <c r="F23" s="141"/>
      <c r="H23" s="141"/>
      <c r="I23" s="142" t="e">
        <f t="shared" si="0"/>
        <v>#DIV/0!</v>
      </c>
      <c r="J23" s="68" t="e">
        <f t="shared" si="1"/>
        <v>#DIV/0!</v>
      </c>
      <c r="K23" s="110"/>
      <c r="L23" s="110"/>
      <c r="M23" s="27" t="e">
        <f t="shared" si="2"/>
        <v>#DIV/0!</v>
      </c>
      <c r="N23" s="143"/>
      <c r="O23" s="111"/>
      <c r="P23" s="26"/>
    </row>
    <row r="24" spans="2:16" ht="12.6" customHeight="1" x14ac:dyDescent="0.2">
      <c r="B24" s="25"/>
      <c r="C24" s="109"/>
      <c r="D24" s="110"/>
      <c r="F24" s="141"/>
      <c r="H24" s="141"/>
      <c r="I24" s="142" t="e">
        <f t="shared" si="0"/>
        <v>#DIV/0!</v>
      </c>
      <c r="J24" s="68" t="e">
        <f t="shared" si="1"/>
        <v>#DIV/0!</v>
      </c>
      <c r="K24" s="110"/>
      <c r="L24" s="110"/>
      <c r="M24" s="27" t="e">
        <f t="shared" si="2"/>
        <v>#DIV/0!</v>
      </c>
      <c r="N24" s="143"/>
      <c r="O24" s="112"/>
      <c r="P24" s="26"/>
    </row>
    <row r="25" spans="2:16" s="29" customFormat="1" ht="12.6" customHeight="1" x14ac:dyDescent="0.2">
      <c r="B25" s="46"/>
      <c r="C25" s="144" t="s">
        <v>96</v>
      </c>
      <c r="D25" s="145"/>
      <c r="E25" s="146"/>
      <c r="F25" s="147"/>
      <c r="G25" s="146"/>
      <c r="H25" s="144"/>
      <c r="I25" s="148" t="e">
        <f>SUM(I19:I24)</f>
        <v>#DIV/0!</v>
      </c>
      <c r="J25" s="124" t="e">
        <f t="shared" ref="J25:N25" si="3">SUM(J19:J24)</f>
        <v>#DIV/0!</v>
      </c>
      <c r="K25" s="149"/>
      <c r="L25" s="149"/>
      <c r="M25" s="150" t="e">
        <f>SUM(M19:M24)</f>
        <v>#DIV/0!</v>
      </c>
      <c r="N25" s="148">
        <f t="shared" si="3"/>
        <v>0</v>
      </c>
      <c r="O25" s="151"/>
      <c r="P25" s="47"/>
    </row>
    <row r="26" spans="2:16" ht="12.6" customHeight="1" x14ac:dyDescent="0.2">
      <c r="B26" s="25"/>
      <c r="C26" s="34"/>
      <c r="K26" s="55"/>
      <c r="L26" s="55"/>
      <c r="M26" s="152"/>
      <c r="N26" s="152"/>
      <c r="O26" s="153"/>
      <c r="P26" s="26"/>
    </row>
    <row r="27" spans="2:16" ht="12.6" customHeight="1" x14ac:dyDescent="0.2">
      <c r="B27" s="25"/>
      <c r="C27" s="34" t="s">
        <v>68</v>
      </c>
      <c r="K27" s="55"/>
      <c r="L27" s="55"/>
      <c r="M27" s="152"/>
      <c r="N27" s="152"/>
      <c r="O27" s="153"/>
      <c r="P27" s="26"/>
    </row>
    <row r="28" spans="2:16" ht="39.950000000000003" customHeight="1" x14ac:dyDescent="0.2">
      <c r="B28" s="25"/>
      <c r="C28" s="136" t="s">
        <v>0</v>
      </c>
      <c r="D28" s="137" t="s">
        <v>1</v>
      </c>
      <c r="E28" s="30" t="s">
        <v>94</v>
      </c>
      <c r="F28" s="137"/>
      <c r="G28" s="137" t="s">
        <v>2</v>
      </c>
      <c r="H28" s="137"/>
      <c r="I28" s="138" t="s">
        <v>109</v>
      </c>
      <c r="J28" s="137" t="s">
        <v>25</v>
      </c>
      <c r="K28" s="138" t="s">
        <v>24</v>
      </c>
      <c r="L28" s="137" t="s">
        <v>41</v>
      </c>
      <c r="M28" s="139" t="s">
        <v>26</v>
      </c>
      <c r="N28" s="137"/>
      <c r="O28" s="140" t="s">
        <v>42</v>
      </c>
      <c r="P28" s="26"/>
    </row>
    <row r="29" spans="2:16" ht="12.6" customHeight="1" x14ac:dyDescent="0.2">
      <c r="B29" s="25"/>
      <c r="C29" s="20" t="str">
        <f>C19</f>
        <v>lokaal A</v>
      </c>
      <c r="D29" s="14">
        <f>D19</f>
        <v>0</v>
      </c>
      <c r="E29" s="113">
        <v>0</v>
      </c>
      <c r="F29" s="141"/>
      <c r="G29" s="139">
        <f>D29*(1+E29)</f>
        <v>0</v>
      </c>
      <c r="H29" s="141"/>
      <c r="I29" s="142">
        <f>G29*'Huisvestingslasten gebouw'!$E$34</f>
        <v>0</v>
      </c>
      <c r="J29" s="68">
        <f>I29/1600</f>
        <v>0</v>
      </c>
      <c r="K29" s="154">
        <f>K19</f>
        <v>0</v>
      </c>
      <c r="L29" s="154">
        <f>L19</f>
        <v>0</v>
      </c>
      <c r="M29" s="27">
        <f t="shared" ref="M29:M34" si="4">J29*K29*L29</f>
        <v>0</v>
      </c>
      <c r="N29" s="143"/>
      <c r="O29" s="111">
        <v>0</v>
      </c>
      <c r="P29" s="26"/>
    </row>
    <row r="30" spans="2:16" ht="12.6" customHeight="1" x14ac:dyDescent="0.2">
      <c r="B30" s="25"/>
      <c r="C30" s="20" t="str">
        <f t="shared" ref="C30:D34" si="5">C20</f>
        <v>lokaal A</v>
      </c>
      <c r="D30" s="14">
        <f t="shared" si="5"/>
        <v>0</v>
      </c>
      <c r="E30" s="113">
        <v>0</v>
      </c>
      <c r="F30" s="141"/>
      <c r="G30" s="139">
        <f t="shared" ref="G30:G33" si="6">D30*(1+E30)</f>
        <v>0</v>
      </c>
      <c r="H30" s="141"/>
      <c r="I30" s="142">
        <f>G30*'Huisvestingslasten gebouw'!$E$34</f>
        <v>0</v>
      </c>
      <c r="J30" s="68">
        <f t="shared" ref="J30:J33" si="7">I30/1600</f>
        <v>0</v>
      </c>
      <c r="K30" s="154">
        <f t="shared" ref="K30:L30" si="8">K20</f>
        <v>0</v>
      </c>
      <c r="L30" s="154">
        <f t="shared" si="8"/>
        <v>0</v>
      </c>
      <c r="M30" s="27">
        <f t="shared" si="4"/>
        <v>0</v>
      </c>
      <c r="N30" s="143"/>
      <c r="O30" s="111">
        <v>0</v>
      </c>
      <c r="P30" s="26"/>
    </row>
    <row r="31" spans="2:16" ht="12.6" customHeight="1" x14ac:dyDescent="0.2">
      <c r="B31" s="25"/>
      <c r="C31" s="20">
        <f t="shared" si="5"/>
        <v>0</v>
      </c>
      <c r="D31" s="14">
        <f t="shared" si="5"/>
        <v>0</v>
      </c>
      <c r="E31" s="113"/>
      <c r="F31" s="141"/>
      <c r="G31" s="139">
        <f t="shared" ref="G31:G32" si="9">D31*(1+E31)</f>
        <v>0</v>
      </c>
      <c r="H31" s="141"/>
      <c r="I31" s="142">
        <f>G31*'Huisvestingslasten gebouw'!$E$34</f>
        <v>0</v>
      </c>
      <c r="J31" s="68">
        <f t="shared" si="7"/>
        <v>0</v>
      </c>
      <c r="K31" s="154">
        <f t="shared" ref="K31:L31" si="10">K21</f>
        <v>0</v>
      </c>
      <c r="L31" s="154">
        <f t="shared" si="10"/>
        <v>0</v>
      </c>
      <c r="M31" s="27">
        <f t="shared" si="4"/>
        <v>0</v>
      </c>
      <c r="N31" s="143"/>
      <c r="O31" s="111"/>
      <c r="P31" s="26"/>
    </row>
    <row r="32" spans="2:16" ht="12.6" customHeight="1" x14ac:dyDescent="0.2">
      <c r="B32" s="25"/>
      <c r="C32" s="20">
        <f t="shared" si="5"/>
        <v>0</v>
      </c>
      <c r="D32" s="14">
        <f t="shared" si="5"/>
        <v>0</v>
      </c>
      <c r="E32" s="113"/>
      <c r="F32" s="141"/>
      <c r="G32" s="139">
        <f t="shared" si="9"/>
        <v>0</v>
      </c>
      <c r="H32" s="141"/>
      <c r="I32" s="142">
        <f>G32*'Huisvestingslasten gebouw'!$E$34</f>
        <v>0</v>
      </c>
      <c r="J32" s="68">
        <f t="shared" si="7"/>
        <v>0</v>
      </c>
      <c r="K32" s="154">
        <f t="shared" ref="K32:L32" si="11">K22</f>
        <v>0</v>
      </c>
      <c r="L32" s="154">
        <f t="shared" si="11"/>
        <v>0</v>
      </c>
      <c r="M32" s="27">
        <f t="shared" si="4"/>
        <v>0</v>
      </c>
      <c r="N32" s="143"/>
      <c r="O32" s="111"/>
      <c r="P32" s="26"/>
    </row>
    <row r="33" spans="2:21" ht="12.6" customHeight="1" x14ac:dyDescent="0.2">
      <c r="B33" s="25"/>
      <c r="C33" s="20">
        <f t="shared" si="5"/>
        <v>0</v>
      </c>
      <c r="D33" s="14">
        <f t="shared" si="5"/>
        <v>0</v>
      </c>
      <c r="E33" s="113"/>
      <c r="F33" s="141"/>
      <c r="G33" s="139">
        <f t="shared" si="6"/>
        <v>0</v>
      </c>
      <c r="H33" s="141"/>
      <c r="I33" s="142">
        <f>G33*'Huisvestingslasten gebouw'!$E$34</f>
        <v>0</v>
      </c>
      <c r="J33" s="68">
        <f t="shared" si="7"/>
        <v>0</v>
      </c>
      <c r="K33" s="154">
        <f t="shared" ref="K33:L34" si="12">K23</f>
        <v>0</v>
      </c>
      <c r="L33" s="154">
        <f t="shared" si="12"/>
        <v>0</v>
      </c>
      <c r="M33" s="27">
        <f t="shared" si="4"/>
        <v>0</v>
      </c>
      <c r="N33" s="143"/>
      <c r="O33" s="111"/>
      <c r="P33" s="26"/>
      <c r="U33" s="28"/>
    </row>
    <row r="34" spans="2:21" ht="12.6" customHeight="1" x14ac:dyDescent="0.2">
      <c r="B34" s="25"/>
      <c r="C34" s="20">
        <f t="shared" si="5"/>
        <v>0</v>
      </c>
      <c r="D34" s="14">
        <f t="shared" si="5"/>
        <v>0</v>
      </c>
      <c r="E34" s="114"/>
      <c r="F34" s="141"/>
      <c r="G34" s="139">
        <f t="shared" ref="G34" si="13">D34*(1+E34)</f>
        <v>0</v>
      </c>
      <c r="H34" s="141"/>
      <c r="I34" s="142">
        <f>G34*'Huisvestingslasten gebouw'!$E$34</f>
        <v>0</v>
      </c>
      <c r="J34" s="68">
        <f t="shared" ref="J34" si="14">I34/1600</f>
        <v>0</v>
      </c>
      <c r="K34" s="154">
        <f t="shared" si="12"/>
        <v>0</v>
      </c>
      <c r="L34" s="154">
        <f t="shared" si="12"/>
        <v>0</v>
      </c>
      <c r="M34" s="27">
        <f t="shared" si="4"/>
        <v>0</v>
      </c>
      <c r="N34" s="143"/>
      <c r="O34" s="112"/>
      <c r="P34" s="26"/>
      <c r="U34" s="28"/>
    </row>
    <row r="35" spans="2:21" s="29" customFormat="1" ht="12.6" customHeight="1" x14ac:dyDescent="0.2">
      <c r="B35" s="46"/>
      <c r="C35" s="29" t="s">
        <v>69</v>
      </c>
      <c r="D35" s="146"/>
      <c r="E35" s="146"/>
      <c r="G35" s="146"/>
      <c r="I35" s="155">
        <f>SUM(I29:I33)</f>
        <v>0</v>
      </c>
      <c r="J35" s="123">
        <f>SUM(J29:J33)</f>
        <v>0</v>
      </c>
      <c r="K35" s="155"/>
      <c r="L35" s="155"/>
      <c r="M35" s="121">
        <f>SUM(M29:M34)</f>
        <v>0</v>
      </c>
      <c r="N35" s="155">
        <f>SUM(N29:N33)</f>
        <v>0</v>
      </c>
      <c r="O35" s="156"/>
      <c r="P35" s="47"/>
      <c r="U35" s="48"/>
    </row>
    <row r="36" spans="2:21" ht="12.6" customHeight="1" x14ac:dyDescent="0.2">
      <c r="B36" s="25"/>
      <c r="P36" s="26"/>
      <c r="U36" s="28"/>
    </row>
    <row r="37" spans="2:21" ht="12.6" customHeight="1" x14ac:dyDescent="0.2">
      <c r="B37" s="25"/>
      <c r="C37" s="34" t="s">
        <v>39</v>
      </c>
      <c r="E37" s="35"/>
      <c r="P37" s="26"/>
      <c r="S37" s="179"/>
      <c r="U37" s="28"/>
    </row>
    <row r="38" spans="2:21" ht="12.6" customHeight="1" x14ac:dyDescent="0.2">
      <c r="B38" s="25"/>
      <c r="C38" s="167" t="s">
        <v>36</v>
      </c>
      <c r="D38" s="172"/>
      <c r="E38" s="176"/>
      <c r="F38" s="172"/>
      <c r="G38" s="176"/>
      <c r="H38" s="79"/>
      <c r="I38" s="172"/>
      <c r="J38" s="169"/>
      <c r="M38" s="115">
        <v>0</v>
      </c>
      <c r="P38" s="26"/>
      <c r="U38" s="28"/>
    </row>
    <row r="39" spans="2:21" ht="12.6" customHeight="1" x14ac:dyDescent="0.2">
      <c r="B39" s="25"/>
      <c r="C39" s="100" t="s">
        <v>37</v>
      </c>
      <c r="D39" s="79"/>
      <c r="E39" s="173"/>
      <c r="F39" s="79"/>
      <c r="G39" s="170"/>
      <c r="H39" s="173"/>
      <c r="I39" s="79"/>
      <c r="J39" s="170"/>
      <c r="M39" s="115">
        <v>0</v>
      </c>
      <c r="P39" s="26"/>
      <c r="U39" s="28"/>
    </row>
    <row r="40" spans="2:21" ht="12.6" customHeight="1" x14ac:dyDescent="0.2">
      <c r="B40" s="25"/>
      <c r="C40" s="100" t="s">
        <v>16</v>
      </c>
      <c r="D40" s="79"/>
      <c r="E40" s="173"/>
      <c r="F40" s="79"/>
      <c r="G40" s="170"/>
      <c r="H40" s="173"/>
      <c r="I40" s="79"/>
      <c r="J40" s="170"/>
      <c r="M40" s="115">
        <v>0</v>
      </c>
      <c r="P40" s="26"/>
      <c r="U40" s="28"/>
    </row>
    <row r="41" spans="2:21" ht="12.6" customHeight="1" x14ac:dyDescent="0.2">
      <c r="B41" s="25"/>
      <c r="C41" s="100" t="s">
        <v>17</v>
      </c>
      <c r="D41" s="79"/>
      <c r="E41" s="173"/>
      <c r="F41" s="79"/>
      <c r="G41" s="170"/>
      <c r="H41" s="173"/>
      <c r="I41" s="79"/>
      <c r="J41" s="170"/>
      <c r="M41" s="115">
        <v>0</v>
      </c>
      <c r="P41" s="37"/>
      <c r="U41" s="28"/>
    </row>
    <row r="42" spans="2:21" ht="12.6" customHeight="1" x14ac:dyDescent="0.2">
      <c r="B42" s="25"/>
      <c r="C42" s="100" t="s">
        <v>38</v>
      </c>
      <c r="D42" s="79"/>
      <c r="E42" s="173"/>
      <c r="F42" s="79"/>
      <c r="G42" s="170"/>
      <c r="H42" s="173"/>
      <c r="I42" s="79"/>
      <c r="J42" s="170"/>
      <c r="M42" s="115">
        <v>0</v>
      </c>
      <c r="P42" s="26"/>
      <c r="U42" s="38"/>
    </row>
    <row r="43" spans="2:21" ht="12.6" customHeight="1" x14ac:dyDescent="0.2">
      <c r="B43" s="25"/>
      <c r="C43" s="163" t="s">
        <v>54</v>
      </c>
      <c r="D43" s="177"/>
      <c r="E43" s="178"/>
      <c r="F43" s="177"/>
      <c r="G43" s="162"/>
      <c r="H43" s="161"/>
      <c r="I43" s="166"/>
      <c r="J43" s="171"/>
      <c r="M43" s="115"/>
      <c r="P43" s="26"/>
      <c r="U43" s="38"/>
    </row>
    <row r="44" spans="2:21" ht="12.6" customHeight="1" x14ac:dyDescent="0.2">
      <c r="B44" s="25"/>
      <c r="C44" s="163" t="s">
        <v>116</v>
      </c>
      <c r="D44" s="166"/>
      <c r="E44" s="166"/>
      <c r="F44" s="177"/>
      <c r="G44" s="171"/>
      <c r="H44" s="174"/>
      <c r="I44" s="171"/>
      <c r="J44" s="166"/>
      <c r="M44" s="115"/>
      <c r="P44" s="26"/>
      <c r="U44" s="38"/>
    </row>
    <row r="45" spans="2:21" ht="12.6" customHeight="1" x14ac:dyDescent="0.2">
      <c r="B45" s="25"/>
      <c r="C45" s="168" t="s">
        <v>7</v>
      </c>
      <c r="D45" s="175"/>
      <c r="E45" s="100"/>
      <c r="F45" s="79"/>
      <c r="G45" s="170"/>
      <c r="H45" s="173"/>
      <c r="I45" s="79"/>
      <c r="J45" s="170"/>
      <c r="M45" s="115">
        <v>0</v>
      </c>
      <c r="P45" s="26"/>
      <c r="U45" s="38"/>
    </row>
    <row r="46" spans="2:21" ht="12.6" customHeight="1" x14ac:dyDescent="0.2">
      <c r="B46" s="25"/>
      <c r="C46" s="195" t="s">
        <v>7</v>
      </c>
      <c r="D46" s="196"/>
      <c r="E46" s="196"/>
      <c r="F46" s="196"/>
      <c r="G46" s="196"/>
      <c r="H46" s="196"/>
      <c r="I46" s="196"/>
      <c r="J46" s="197"/>
      <c r="M46" s="115">
        <v>0</v>
      </c>
      <c r="P46" s="26"/>
      <c r="U46" s="28"/>
    </row>
    <row r="47" spans="2:21" ht="12.6" customHeight="1" x14ac:dyDescent="0.2">
      <c r="B47" s="25"/>
      <c r="C47" s="195" t="s">
        <v>7</v>
      </c>
      <c r="D47" s="196"/>
      <c r="E47" s="196"/>
      <c r="F47" s="196"/>
      <c r="G47" s="196"/>
      <c r="H47" s="196"/>
      <c r="I47" s="196"/>
      <c r="J47" s="197"/>
      <c r="M47" s="126">
        <v>0</v>
      </c>
      <c r="P47" s="26"/>
      <c r="U47" s="28"/>
    </row>
    <row r="48" spans="2:21" s="29" customFormat="1" ht="12.6" customHeight="1" x14ac:dyDescent="0.2">
      <c r="B48" s="46"/>
      <c r="C48" s="29" t="s">
        <v>69</v>
      </c>
      <c r="D48" s="146"/>
      <c r="E48" s="146"/>
      <c r="F48" s="32"/>
      <c r="G48" s="146"/>
      <c r="H48" s="32"/>
      <c r="I48" s="116"/>
      <c r="J48" s="116"/>
      <c r="K48" s="116"/>
      <c r="L48" s="116"/>
      <c r="M48" s="122">
        <f>SUM(M38:M47)</f>
        <v>0</v>
      </c>
      <c r="N48" s="32"/>
      <c r="O48" s="117"/>
      <c r="P48" s="47"/>
      <c r="U48" s="48"/>
    </row>
    <row r="49" spans="2:22" ht="12.6" customHeight="1" x14ac:dyDescent="0.2">
      <c r="B49" s="25"/>
      <c r="P49" s="26"/>
      <c r="U49" s="28"/>
    </row>
    <row r="50" spans="2:22" ht="12.6" customHeight="1" x14ac:dyDescent="0.2">
      <c r="B50" s="25"/>
      <c r="P50" s="26"/>
      <c r="U50" s="28"/>
    </row>
    <row r="51" spans="2:22" ht="12.6" customHeight="1" x14ac:dyDescent="0.2">
      <c r="B51" s="25"/>
      <c r="C51" s="34" t="s">
        <v>19</v>
      </c>
      <c r="D51" s="157"/>
      <c r="E51" s="157"/>
      <c r="F51" s="39"/>
      <c r="H51" s="39"/>
      <c r="I51" s="158"/>
      <c r="J51" s="158"/>
      <c r="K51" s="158"/>
      <c r="L51" s="158"/>
      <c r="M51" s="40" t="e">
        <f>M25+M35+M48</f>
        <v>#DIV/0!</v>
      </c>
      <c r="N51" s="39"/>
      <c r="O51" s="159"/>
      <c r="P51" s="26"/>
      <c r="U51" s="28"/>
    </row>
    <row r="52" spans="2:22" ht="12.6" customHeight="1" x14ac:dyDescent="0.2">
      <c r="B52" s="25"/>
      <c r="C52" s="34"/>
      <c r="D52" s="157"/>
      <c r="E52" s="157"/>
      <c r="F52" s="39"/>
      <c r="H52" s="39"/>
      <c r="I52" s="158"/>
      <c r="J52" s="158"/>
      <c r="K52" s="158"/>
      <c r="L52" s="158"/>
      <c r="M52" s="158"/>
      <c r="N52" s="39"/>
      <c r="O52" s="159"/>
      <c r="P52" s="26"/>
      <c r="U52" s="28"/>
    </row>
    <row r="53" spans="2:22" ht="12.6" customHeight="1" x14ac:dyDescent="0.2">
      <c r="B53" s="41"/>
      <c r="C53" s="42"/>
      <c r="D53" s="43"/>
      <c r="E53" s="43"/>
      <c r="F53" s="42"/>
      <c r="G53" s="43"/>
      <c r="H53" s="42"/>
      <c r="I53" s="43"/>
      <c r="J53" s="43"/>
      <c r="K53" s="43"/>
      <c r="L53" s="43"/>
      <c r="M53" s="43"/>
      <c r="N53" s="42"/>
      <c r="O53" s="160"/>
      <c r="P53" s="44"/>
      <c r="U53" s="28"/>
    </row>
    <row r="54" spans="2:22" ht="12.6" customHeight="1" x14ac:dyDescent="0.2">
      <c r="U54" s="28"/>
    </row>
    <row r="55" spans="2:22" ht="12.6" customHeight="1" x14ac:dyDescent="0.2">
      <c r="U55" s="28"/>
    </row>
    <row r="56" spans="2:22" ht="12.6" customHeight="1" x14ac:dyDescent="0.2">
      <c r="U56" s="28"/>
    </row>
    <row r="57" spans="2:22" ht="12.6" customHeight="1" x14ac:dyDescent="0.2">
      <c r="R57" s="69" t="s">
        <v>72</v>
      </c>
      <c r="S57" s="71">
        <f>PMT(E14,E15,-E11)</f>
        <v>0</v>
      </c>
      <c r="T57" s="71"/>
      <c r="U57" s="71"/>
      <c r="V57" s="71"/>
    </row>
    <row r="58" spans="2:22" ht="12.6" customHeight="1" x14ac:dyDescent="0.2">
      <c r="R58" s="72" t="s">
        <v>70</v>
      </c>
      <c r="S58" s="73" t="s">
        <v>62</v>
      </c>
      <c r="T58" s="73" t="s">
        <v>63</v>
      </c>
      <c r="U58" s="73" t="s">
        <v>108</v>
      </c>
      <c r="V58" s="73" t="s">
        <v>64</v>
      </c>
    </row>
    <row r="59" spans="2:22" ht="12.6" customHeight="1" x14ac:dyDescent="0.2">
      <c r="R59" s="74">
        <v>1</v>
      </c>
      <c r="S59" s="75">
        <f>IF(T59&lt;1,0,$S$57-T59)</f>
        <v>0</v>
      </c>
      <c r="T59" s="75">
        <f>E11*$E$14</f>
        <v>0</v>
      </c>
      <c r="U59" s="75">
        <f>IF(V59&lt;1,0,$S$57-V59)</f>
        <v>0</v>
      </c>
      <c r="V59" s="75">
        <f>E11-S59</f>
        <v>0</v>
      </c>
    </row>
    <row r="60" spans="2:22" ht="12.6" customHeight="1" x14ac:dyDescent="0.2">
      <c r="R60" s="74">
        <v>2</v>
      </c>
      <c r="S60" s="75">
        <f t="shared" ref="S60:S109" si="15">IF(T60&lt;1,0,$S$57-T60)</f>
        <v>0</v>
      </c>
      <c r="T60" s="75">
        <f t="shared" ref="T60:T108" si="16">V59*$E$14</f>
        <v>0</v>
      </c>
      <c r="U60" s="75">
        <f>IF(V60&lt;1,0,$S$57-V60)</f>
        <v>0</v>
      </c>
      <c r="V60" s="75">
        <f t="shared" ref="V60:V108" si="17">IF(V59=0,0,V59-S60)</f>
        <v>0</v>
      </c>
    </row>
    <row r="61" spans="2:22" ht="12.6" customHeight="1" x14ac:dyDescent="0.2">
      <c r="R61" s="74">
        <v>3</v>
      </c>
      <c r="S61" s="75">
        <f t="shared" si="15"/>
        <v>0</v>
      </c>
      <c r="T61" s="75">
        <f t="shared" si="16"/>
        <v>0</v>
      </c>
      <c r="U61" s="75">
        <f t="shared" ref="U61:U109" si="18">IF(V61&lt;1,0,$S$57-V61)</f>
        <v>0</v>
      </c>
      <c r="V61" s="75">
        <f t="shared" si="17"/>
        <v>0</v>
      </c>
    </row>
    <row r="62" spans="2:22" ht="12.6" customHeight="1" x14ac:dyDescent="0.2">
      <c r="R62" s="74">
        <v>4</v>
      </c>
      <c r="S62" s="75">
        <f t="shared" si="15"/>
        <v>0</v>
      </c>
      <c r="T62" s="75">
        <f t="shared" si="16"/>
        <v>0</v>
      </c>
      <c r="U62" s="75">
        <f t="shared" si="18"/>
        <v>0</v>
      </c>
      <c r="V62" s="75">
        <f t="shared" si="17"/>
        <v>0</v>
      </c>
    </row>
    <row r="63" spans="2:22" ht="12.6" customHeight="1" x14ac:dyDescent="0.2">
      <c r="R63" s="74">
        <v>5</v>
      </c>
      <c r="S63" s="75">
        <f t="shared" si="15"/>
        <v>0</v>
      </c>
      <c r="T63" s="75">
        <f t="shared" si="16"/>
        <v>0</v>
      </c>
      <c r="U63" s="75">
        <f t="shared" si="18"/>
        <v>0</v>
      </c>
      <c r="V63" s="75">
        <f t="shared" si="17"/>
        <v>0</v>
      </c>
    </row>
    <row r="64" spans="2:22" ht="12.6" customHeight="1" x14ac:dyDescent="0.2">
      <c r="R64" s="74">
        <v>6</v>
      </c>
      <c r="S64" s="75">
        <f t="shared" si="15"/>
        <v>0</v>
      </c>
      <c r="T64" s="75">
        <f t="shared" si="16"/>
        <v>0</v>
      </c>
      <c r="U64" s="75">
        <f t="shared" si="18"/>
        <v>0</v>
      </c>
      <c r="V64" s="75">
        <f t="shared" si="17"/>
        <v>0</v>
      </c>
    </row>
    <row r="65" spans="18:22" ht="12.6" customHeight="1" x14ac:dyDescent="0.2">
      <c r="R65" s="74">
        <v>7</v>
      </c>
      <c r="S65" s="75">
        <f t="shared" si="15"/>
        <v>0</v>
      </c>
      <c r="T65" s="75">
        <f t="shared" si="16"/>
        <v>0</v>
      </c>
      <c r="U65" s="75">
        <f t="shared" si="18"/>
        <v>0</v>
      </c>
      <c r="V65" s="75">
        <f t="shared" si="17"/>
        <v>0</v>
      </c>
    </row>
    <row r="66" spans="18:22" ht="12.6" customHeight="1" x14ac:dyDescent="0.2">
      <c r="R66" s="74">
        <v>8</v>
      </c>
      <c r="S66" s="75">
        <f t="shared" si="15"/>
        <v>0</v>
      </c>
      <c r="T66" s="75">
        <f t="shared" si="16"/>
        <v>0</v>
      </c>
      <c r="U66" s="75">
        <f t="shared" si="18"/>
        <v>0</v>
      </c>
      <c r="V66" s="75">
        <f t="shared" si="17"/>
        <v>0</v>
      </c>
    </row>
    <row r="67" spans="18:22" ht="12.6" customHeight="1" x14ac:dyDescent="0.2">
      <c r="R67" s="74">
        <v>9</v>
      </c>
      <c r="S67" s="75">
        <f t="shared" si="15"/>
        <v>0</v>
      </c>
      <c r="T67" s="75">
        <f t="shared" si="16"/>
        <v>0</v>
      </c>
      <c r="U67" s="75">
        <f t="shared" si="18"/>
        <v>0</v>
      </c>
      <c r="V67" s="75">
        <f t="shared" si="17"/>
        <v>0</v>
      </c>
    </row>
    <row r="68" spans="18:22" ht="12.6" customHeight="1" x14ac:dyDescent="0.2">
      <c r="R68" s="74">
        <v>10</v>
      </c>
      <c r="S68" s="75">
        <f t="shared" si="15"/>
        <v>0</v>
      </c>
      <c r="T68" s="75">
        <f t="shared" si="16"/>
        <v>0</v>
      </c>
      <c r="U68" s="75">
        <f t="shared" si="18"/>
        <v>0</v>
      </c>
      <c r="V68" s="75">
        <f t="shared" si="17"/>
        <v>0</v>
      </c>
    </row>
    <row r="69" spans="18:22" ht="12.6" customHeight="1" x14ac:dyDescent="0.2">
      <c r="R69" s="74">
        <v>11</v>
      </c>
      <c r="S69" s="75">
        <f t="shared" si="15"/>
        <v>0</v>
      </c>
      <c r="T69" s="75">
        <f t="shared" si="16"/>
        <v>0</v>
      </c>
      <c r="U69" s="75">
        <f t="shared" si="18"/>
        <v>0</v>
      </c>
      <c r="V69" s="75">
        <f t="shared" si="17"/>
        <v>0</v>
      </c>
    </row>
    <row r="70" spans="18:22" ht="12.6" customHeight="1" x14ac:dyDescent="0.2">
      <c r="R70" s="74">
        <v>12</v>
      </c>
      <c r="S70" s="75">
        <f t="shared" si="15"/>
        <v>0</v>
      </c>
      <c r="T70" s="75">
        <f t="shared" si="16"/>
        <v>0</v>
      </c>
      <c r="U70" s="75">
        <f t="shared" si="18"/>
        <v>0</v>
      </c>
      <c r="V70" s="75">
        <f t="shared" si="17"/>
        <v>0</v>
      </c>
    </row>
    <row r="71" spans="18:22" ht="12.6" customHeight="1" x14ac:dyDescent="0.2">
      <c r="R71" s="74">
        <v>13</v>
      </c>
      <c r="S71" s="75">
        <f t="shared" si="15"/>
        <v>0</v>
      </c>
      <c r="T71" s="75">
        <f t="shared" si="16"/>
        <v>0</v>
      </c>
      <c r="U71" s="75">
        <f t="shared" si="18"/>
        <v>0</v>
      </c>
      <c r="V71" s="75">
        <f t="shared" si="17"/>
        <v>0</v>
      </c>
    </row>
    <row r="72" spans="18:22" ht="12.6" customHeight="1" x14ac:dyDescent="0.2">
      <c r="R72" s="74">
        <v>14</v>
      </c>
      <c r="S72" s="75">
        <f t="shared" si="15"/>
        <v>0</v>
      </c>
      <c r="T72" s="75">
        <f t="shared" si="16"/>
        <v>0</v>
      </c>
      <c r="U72" s="75">
        <f t="shared" si="18"/>
        <v>0</v>
      </c>
      <c r="V72" s="75">
        <f t="shared" si="17"/>
        <v>0</v>
      </c>
    </row>
    <row r="73" spans="18:22" ht="12.6" customHeight="1" x14ac:dyDescent="0.2">
      <c r="R73" s="74">
        <v>15</v>
      </c>
      <c r="S73" s="75">
        <f t="shared" si="15"/>
        <v>0</v>
      </c>
      <c r="T73" s="75">
        <f t="shared" si="16"/>
        <v>0</v>
      </c>
      <c r="U73" s="75">
        <f t="shared" si="18"/>
        <v>0</v>
      </c>
      <c r="V73" s="75">
        <f t="shared" si="17"/>
        <v>0</v>
      </c>
    </row>
    <row r="74" spans="18:22" ht="12.6" customHeight="1" x14ac:dyDescent="0.2">
      <c r="R74" s="74">
        <v>16</v>
      </c>
      <c r="S74" s="75">
        <f t="shared" si="15"/>
        <v>0</v>
      </c>
      <c r="T74" s="75">
        <f t="shared" si="16"/>
        <v>0</v>
      </c>
      <c r="U74" s="75">
        <f t="shared" si="18"/>
        <v>0</v>
      </c>
      <c r="V74" s="75">
        <f t="shared" si="17"/>
        <v>0</v>
      </c>
    </row>
    <row r="75" spans="18:22" ht="12.6" customHeight="1" x14ac:dyDescent="0.2">
      <c r="R75" s="74">
        <v>17</v>
      </c>
      <c r="S75" s="75">
        <f t="shared" si="15"/>
        <v>0</v>
      </c>
      <c r="T75" s="75">
        <f t="shared" si="16"/>
        <v>0</v>
      </c>
      <c r="U75" s="75">
        <f t="shared" si="18"/>
        <v>0</v>
      </c>
      <c r="V75" s="75">
        <f t="shared" si="17"/>
        <v>0</v>
      </c>
    </row>
    <row r="76" spans="18:22" ht="12.6" customHeight="1" x14ac:dyDescent="0.2">
      <c r="R76" s="74">
        <v>18</v>
      </c>
      <c r="S76" s="75">
        <f t="shared" si="15"/>
        <v>0</v>
      </c>
      <c r="T76" s="75">
        <f t="shared" si="16"/>
        <v>0</v>
      </c>
      <c r="U76" s="75">
        <f t="shared" si="18"/>
        <v>0</v>
      </c>
      <c r="V76" s="75">
        <f t="shared" si="17"/>
        <v>0</v>
      </c>
    </row>
    <row r="77" spans="18:22" ht="12.6" customHeight="1" x14ac:dyDescent="0.2">
      <c r="R77" s="74">
        <v>19</v>
      </c>
      <c r="S77" s="75">
        <f t="shared" si="15"/>
        <v>0</v>
      </c>
      <c r="T77" s="75">
        <f t="shared" si="16"/>
        <v>0</v>
      </c>
      <c r="U77" s="75">
        <f t="shared" si="18"/>
        <v>0</v>
      </c>
      <c r="V77" s="75">
        <f t="shared" si="17"/>
        <v>0</v>
      </c>
    </row>
    <row r="78" spans="18:22" ht="12.6" customHeight="1" x14ac:dyDescent="0.2">
      <c r="R78" s="74">
        <v>20</v>
      </c>
      <c r="S78" s="75">
        <f t="shared" si="15"/>
        <v>0</v>
      </c>
      <c r="T78" s="75">
        <f t="shared" si="16"/>
        <v>0</v>
      </c>
      <c r="U78" s="75">
        <f t="shared" si="18"/>
        <v>0</v>
      </c>
      <c r="V78" s="75">
        <f t="shared" si="17"/>
        <v>0</v>
      </c>
    </row>
    <row r="79" spans="18:22" ht="12.6" customHeight="1" x14ac:dyDescent="0.2">
      <c r="R79" s="74">
        <v>21</v>
      </c>
      <c r="S79" s="75">
        <f t="shared" si="15"/>
        <v>0</v>
      </c>
      <c r="T79" s="75">
        <f t="shared" si="16"/>
        <v>0</v>
      </c>
      <c r="U79" s="75">
        <f t="shared" si="18"/>
        <v>0</v>
      </c>
      <c r="V79" s="75">
        <f t="shared" si="17"/>
        <v>0</v>
      </c>
    </row>
    <row r="80" spans="18:22" ht="12.6" customHeight="1" x14ac:dyDescent="0.2">
      <c r="R80" s="74">
        <v>22</v>
      </c>
      <c r="S80" s="75">
        <f t="shared" si="15"/>
        <v>0</v>
      </c>
      <c r="T80" s="75">
        <f t="shared" si="16"/>
        <v>0</v>
      </c>
      <c r="U80" s="75">
        <f t="shared" si="18"/>
        <v>0</v>
      </c>
      <c r="V80" s="75">
        <f t="shared" si="17"/>
        <v>0</v>
      </c>
    </row>
    <row r="81" spans="18:22" ht="12.6" customHeight="1" x14ac:dyDescent="0.2">
      <c r="R81" s="74">
        <v>23</v>
      </c>
      <c r="S81" s="75">
        <f t="shared" si="15"/>
        <v>0</v>
      </c>
      <c r="T81" s="75">
        <f t="shared" si="16"/>
        <v>0</v>
      </c>
      <c r="U81" s="75">
        <f t="shared" si="18"/>
        <v>0</v>
      </c>
      <c r="V81" s="75">
        <f t="shared" si="17"/>
        <v>0</v>
      </c>
    </row>
    <row r="82" spans="18:22" ht="12.6" customHeight="1" x14ac:dyDescent="0.2">
      <c r="R82" s="74">
        <v>24</v>
      </c>
      <c r="S82" s="75">
        <f t="shared" si="15"/>
        <v>0</v>
      </c>
      <c r="T82" s="75">
        <f t="shared" si="16"/>
        <v>0</v>
      </c>
      <c r="U82" s="75">
        <f t="shared" si="18"/>
        <v>0</v>
      </c>
      <c r="V82" s="75">
        <f t="shared" si="17"/>
        <v>0</v>
      </c>
    </row>
    <row r="83" spans="18:22" ht="12.6" customHeight="1" x14ac:dyDescent="0.2">
      <c r="R83" s="74">
        <v>25</v>
      </c>
      <c r="S83" s="75">
        <f t="shared" si="15"/>
        <v>0</v>
      </c>
      <c r="T83" s="75">
        <f t="shared" si="16"/>
        <v>0</v>
      </c>
      <c r="U83" s="75">
        <f t="shared" si="18"/>
        <v>0</v>
      </c>
      <c r="V83" s="75">
        <f t="shared" si="17"/>
        <v>0</v>
      </c>
    </row>
    <row r="84" spans="18:22" ht="12.6" customHeight="1" x14ac:dyDescent="0.2">
      <c r="R84" s="74">
        <v>26</v>
      </c>
      <c r="S84" s="75">
        <f t="shared" si="15"/>
        <v>0</v>
      </c>
      <c r="T84" s="75">
        <f t="shared" si="16"/>
        <v>0</v>
      </c>
      <c r="U84" s="75">
        <f t="shared" si="18"/>
        <v>0</v>
      </c>
      <c r="V84" s="75">
        <f t="shared" si="17"/>
        <v>0</v>
      </c>
    </row>
    <row r="85" spans="18:22" ht="12.6" customHeight="1" x14ac:dyDescent="0.2">
      <c r="R85" s="74">
        <v>27</v>
      </c>
      <c r="S85" s="75">
        <f t="shared" si="15"/>
        <v>0</v>
      </c>
      <c r="T85" s="75">
        <f t="shared" si="16"/>
        <v>0</v>
      </c>
      <c r="U85" s="75">
        <f t="shared" si="18"/>
        <v>0</v>
      </c>
      <c r="V85" s="75">
        <f t="shared" si="17"/>
        <v>0</v>
      </c>
    </row>
    <row r="86" spans="18:22" ht="12.6" customHeight="1" x14ac:dyDescent="0.2">
      <c r="R86" s="74">
        <v>28</v>
      </c>
      <c r="S86" s="75">
        <f t="shared" si="15"/>
        <v>0</v>
      </c>
      <c r="T86" s="75">
        <f t="shared" si="16"/>
        <v>0</v>
      </c>
      <c r="U86" s="75">
        <f t="shared" si="18"/>
        <v>0</v>
      </c>
      <c r="V86" s="75">
        <f t="shared" si="17"/>
        <v>0</v>
      </c>
    </row>
    <row r="87" spans="18:22" ht="12.6" customHeight="1" x14ac:dyDescent="0.2">
      <c r="R87" s="74">
        <v>29</v>
      </c>
      <c r="S87" s="75">
        <f t="shared" si="15"/>
        <v>0</v>
      </c>
      <c r="T87" s="75">
        <f t="shared" si="16"/>
        <v>0</v>
      </c>
      <c r="U87" s="75">
        <f t="shared" si="18"/>
        <v>0</v>
      </c>
      <c r="V87" s="75">
        <f t="shared" si="17"/>
        <v>0</v>
      </c>
    </row>
    <row r="88" spans="18:22" ht="12.6" customHeight="1" x14ac:dyDescent="0.2">
      <c r="R88" s="74">
        <v>30</v>
      </c>
      <c r="S88" s="75">
        <f t="shared" si="15"/>
        <v>0</v>
      </c>
      <c r="T88" s="75">
        <f t="shared" si="16"/>
        <v>0</v>
      </c>
      <c r="U88" s="75">
        <f t="shared" si="18"/>
        <v>0</v>
      </c>
      <c r="V88" s="75">
        <f t="shared" si="17"/>
        <v>0</v>
      </c>
    </row>
    <row r="89" spans="18:22" ht="12.6" customHeight="1" x14ac:dyDescent="0.2">
      <c r="R89" s="74">
        <v>31</v>
      </c>
      <c r="S89" s="75">
        <f t="shared" si="15"/>
        <v>0</v>
      </c>
      <c r="T89" s="75">
        <f t="shared" si="16"/>
        <v>0</v>
      </c>
      <c r="U89" s="75">
        <f t="shared" si="18"/>
        <v>0</v>
      </c>
      <c r="V89" s="75">
        <f t="shared" si="17"/>
        <v>0</v>
      </c>
    </row>
    <row r="90" spans="18:22" ht="12.6" customHeight="1" x14ac:dyDescent="0.2">
      <c r="R90" s="74">
        <v>32</v>
      </c>
      <c r="S90" s="75">
        <f t="shared" si="15"/>
        <v>0</v>
      </c>
      <c r="T90" s="75">
        <f t="shared" si="16"/>
        <v>0</v>
      </c>
      <c r="U90" s="75">
        <f t="shared" si="18"/>
        <v>0</v>
      </c>
      <c r="V90" s="75">
        <f t="shared" si="17"/>
        <v>0</v>
      </c>
    </row>
    <row r="91" spans="18:22" ht="12.6" customHeight="1" x14ac:dyDescent="0.2">
      <c r="R91" s="74">
        <v>33</v>
      </c>
      <c r="S91" s="75">
        <f t="shared" si="15"/>
        <v>0</v>
      </c>
      <c r="T91" s="75">
        <f t="shared" si="16"/>
        <v>0</v>
      </c>
      <c r="U91" s="75">
        <f t="shared" si="18"/>
        <v>0</v>
      </c>
      <c r="V91" s="75">
        <f t="shared" si="17"/>
        <v>0</v>
      </c>
    </row>
    <row r="92" spans="18:22" ht="12.6" customHeight="1" x14ac:dyDescent="0.2">
      <c r="R92" s="74">
        <v>34</v>
      </c>
      <c r="S92" s="75">
        <f t="shared" si="15"/>
        <v>0</v>
      </c>
      <c r="T92" s="75">
        <f t="shared" si="16"/>
        <v>0</v>
      </c>
      <c r="U92" s="75">
        <f t="shared" si="18"/>
        <v>0</v>
      </c>
      <c r="V92" s="75">
        <f t="shared" si="17"/>
        <v>0</v>
      </c>
    </row>
    <row r="93" spans="18:22" ht="12.6" customHeight="1" x14ac:dyDescent="0.2">
      <c r="R93" s="74">
        <v>35</v>
      </c>
      <c r="S93" s="75">
        <f t="shared" si="15"/>
        <v>0</v>
      </c>
      <c r="T93" s="75">
        <f t="shared" si="16"/>
        <v>0</v>
      </c>
      <c r="U93" s="75">
        <f t="shared" si="18"/>
        <v>0</v>
      </c>
      <c r="V93" s="75">
        <f t="shared" si="17"/>
        <v>0</v>
      </c>
    </row>
    <row r="94" spans="18:22" ht="12.6" customHeight="1" x14ac:dyDescent="0.2">
      <c r="R94" s="74">
        <v>36</v>
      </c>
      <c r="S94" s="75">
        <f t="shared" si="15"/>
        <v>0</v>
      </c>
      <c r="T94" s="75">
        <f t="shared" si="16"/>
        <v>0</v>
      </c>
      <c r="U94" s="75">
        <f t="shared" si="18"/>
        <v>0</v>
      </c>
      <c r="V94" s="75">
        <f t="shared" si="17"/>
        <v>0</v>
      </c>
    </row>
    <row r="95" spans="18:22" ht="12.6" customHeight="1" x14ac:dyDescent="0.2">
      <c r="R95" s="74">
        <v>37</v>
      </c>
      <c r="S95" s="75">
        <f t="shared" si="15"/>
        <v>0</v>
      </c>
      <c r="T95" s="75">
        <f t="shared" si="16"/>
        <v>0</v>
      </c>
      <c r="U95" s="75">
        <f t="shared" si="18"/>
        <v>0</v>
      </c>
      <c r="V95" s="75">
        <f t="shared" si="17"/>
        <v>0</v>
      </c>
    </row>
    <row r="96" spans="18:22" ht="12.6" customHeight="1" x14ac:dyDescent="0.2">
      <c r="R96" s="74">
        <v>38</v>
      </c>
      <c r="S96" s="75">
        <f t="shared" si="15"/>
        <v>0</v>
      </c>
      <c r="T96" s="75">
        <f t="shared" si="16"/>
        <v>0</v>
      </c>
      <c r="U96" s="75">
        <f t="shared" si="18"/>
        <v>0</v>
      </c>
      <c r="V96" s="75">
        <f t="shared" si="17"/>
        <v>0</v>
      </c>
    </row>
    <row r="97" spans="18:22" ht="12.6" customHeight="1" x14ac:dyDescent="0.2">
      <c r="R97" s="74">
        <v>39</v>
      </c>
      <c r="S97" s="75">
        <f t="shared" si="15"/>
        <v>0</v>
      </c>
      <c r="T97" s="75">
        <f t="shared" si="16"/>
        <v>0</v>
      </c>
      <c r="U97" s="75">
        <f t="shared" si="18"/>
        <v>0</v>
      </c>
      <c r="V97" s="75">
        <f t="shared" si="17"/>
        <v>0</v>
      </c>
    </row>
    <row r="98" spans="18:22" ht="12.6" customHeight="1" x14ac:dyDescent="0.2">
      <c r="R98" s="74">
        <v>40</v>
      </c>
      <c r="S98" s="75">
        <f t="shared" si="15"/>
        <v>0</v>
      </c>
      <c r="T98" s="75">
        <f t="shared" si="16"/>
        <v>0</v>
      </c>
      <c r="U98" s="75">
        <f t="shared" si="18"/>
        <v>0</v>
      </c>
      <c r="V98" s="75">
        <f t="shared" si="17"/>
        <v>0</v>
      </c>
    </row>
    <row r="99" spans="18:22" ht="12.6" customHeight="1" x14ac:dyDescent="0.2">
      <c r="R99" s="74">
        <v>41</v>
      </c>
      <c r="S99" s="75">
        <f t="shared" si="15"/>
        <v>0</v>
      </c>
      <c r="T99" s="75">
        <f t="shared" si="16"/>
        <v>0</v>
      </c>
      <c r="U99" s="75">
        <f t="shared" si="18"/>
        <v>0</v>
      </c>
      <c r="V99" s="75">
        <f t="shared" si="17"/>
        <v>0</v>
      </c>
    </row>
    <row r="100" spans="18:22" ht="12.6" customHeight="1" x14ac:dyDescent="0.2">
      <c r="R100" s="74">
        <v>42</v>
      </c>
      <c r="S100" s="75">
        <f t="shared" si="15"/>
        <v>0</v>
      </c>
      <c r="T100" s="75">
        <f t="shared" si="16"/>
        <v>0</v>
      </c>
      <c r="U100" s="75">
        <f t="shared" si="18"/>
        <v>0</v>
      </c>
      <c r="V100" s="75">
        <f t="shared" si="17"/>
        <v>0</v>
      </c>
    </row>
    <row r="101" spans="18:22" ht="12.6" customHeight="1" x14ac:dyDescent="0.2">
      <c r="R101" s="74">
        <v>43</v>
      </c>
      <c r="S101" s="75">
        <f t="shared" si="15"/>
        <v>0</v>
      </c>
      <c r="T101" s="75">
        <f t="shared" si="16"/>
        <v>0</v>
      </c>
      <c r="U101" s="75">
        <f t="shared" si="18"/>
        <v>0</v>
      </c>
      <c r="V101" s="75">
        <f t="shared" si="17"/>
        <v>0</v>
      </c>
    </row>
    <row r="102" spans="18:22" ht="12.6" customHeight="1" x14ac:dyDescent="0.2">
      <c r="R102" s="74">
        <v>44</v>
      </c>
      <c r="S102" s="75">
        <f t="shared" si="15"/>
        <v>0</v>
      </c>
      <c r="T102" s="75">
        <f t="shared" si="16"/>
        <v>0</v>
      </c>
      <c r="U102" s="75">
        <f t="shared" si="18"/>
        <v>0</v>
      </c>
      <c r="V102" s="75">
        <f t="shared" si="17"/>
        <v>0</v>
      </c>
    </row>
    <row r="103" spans="18:22" ht="12.6" customHeight="1" x14ac:dyDescent="0.2">
      <c r="R103" s="74">
        <v>45</v>
      </c>
      <c r="S103" s="75">
        <f t="shared" si="15"/>
        <v>0</v>
      </c>
      <c r="T103" s="75">
        <f t="shared" si="16"/>
        <v>0</v>
      </c>
      <c r="U103" s="75">
        <f t="shared" si="18"/>
        <v>0</v>
      </c>
      <c r="V103" s="75">
        <f t="shared" si="17"/>
        <v>0</v>
      </c>
    </row>
    <row r="104" spans="18:22" ht="12.6" customHeight="1" x14ac:dyDescent="0.2">
      <c r="R104" s="74">
        <v>46</v>
      </c>
      <c r="S104" s="75">
        <f t="shared" si="15"/>
        <v>0</v>
      </c>
      <c r="T104" s="75">
        <f t="shared" si="16"/>
        <v>0</v>
      </c>
      <c r="U104" s="75">
        <f t="shared" si="18"/>
        <v>0</v>
      </c>
      <c r="V104" s="75">
        <f t="shared" si="17"/>
        <v>0</v>
      </c>
    </row>
    <row r="105" spans="18:22" ht="12.6" customHeight="1" x14ac:dyDescent="0.2">
      <c r="R105" s="74">
        <v>47</v>
      </c>
      <c r="S105" s="75">
        <f t="shared" si="15"/>
        <v>0</v>
      </c>
      <c r="T105" s="75">
        <f t="shared" si="16"/>
        <v>0</v>
      </c>
      <c r="U105" s="75">
        <f t="shared" si="18"/>
        <v>0</v>
      </c>
      <c r="V105" s="75">
        <f t="shared" si="17"/>
        <v>0</v>
      </c>
    </row>
    <row r="106" spans="18:22" ht="12.6" customHeight="1" x14ac:dyDescent="0.2">
      <c r="R106" s="74">
        <v>48</v>
      </c>
      <c r="S106" s="75">
        <f t="shared" si="15"/>
        <v>0</v>
      </c>
      <c r="T106" s="75">
        <f t="shared" si="16"/>
        <v>0</v>
      </c>
      <c r="U106" s="75">
        <f t="shared" si="18"/>
        <v>0</v>
      </c>
      <c r="V106" s="75">
        <f t="shared" si="17"/>
        <v>0</v>
      </c>
    </row>
    <row r="107" spans="18:22" ht="12.6" customHeight="1" x14ac:dyDescent="0.2">
      <c r="R107" s="74">
        <v>49</v>
      </c>
      <c r="S107" s="75">
        <f t="shared" si="15"/>
        <v>0</v>
      </c>
      <c r="T107" s="75">
        <f t="shared" si="16"/>
        <v>0</v>
      </c>
      <c r="U107" s="75">
        <f t="shared" si="18"/>
        <v>0</v>
      </c>
      <c r="V107" s="75">
        <f t="shared" si="17"/>
        <v>0</v>
      </c>
    </row>
    <row r="108" spans="18:22" ht="12.6" customHeight="1" x14ac:dyDescent="0.2">
      <c r="R108" s="74">
        <v>50</v>
      </c>
      <c r="S108" s="75">
        <f t="shared" si="15"/>
        <v>0</v>
      </c>
      <c r="T108" s="75">
        <f t="shared" si="16"/>
        <v>0</v>
      </c>
      <c r="U108" s="75">
        <f t="shared" si="18"/>
        <v>0</v>
      </c>
      <c r="V108" s="75">
        <f t="shared" si="17"/>
        <v>0</v>
      </c>
    </row>
    <row r="109" spans="18:22" ht="12.6" customHeight="1" x14ac:dyDescent="0.2">
      <c r="R109" s="74">
        <v>50</v>
      </c>
      <c r="S109" s="75">
        <f t="shared" si="15"/>
        <v>0</v>
      </c>
      <c r="T109" s="75">
        <f t="shared" ref="T109" si="19">V108*$E$14</f>
        <v>0</v>
      </c>
      <c r="U109" s="75">
        <f t="shared" si="18"/>
        <v>0</v>
      </c>
      <c r="V109" s="75">
        <f t="shared" ref="V109" si="20">V108-S109</f>
        <v>0</v>
      </c>
    </row>
  </sheetData>
  <sheetProtection algorithmName="SHA-512" hashValue="2BMTF3gkh9g7f9vcaMfgEmMfWZH/wbfqHdbcfgp1EyVzyjkqQsIoE+Rsgztq1cj873EEkRQeJVmDu/dyX16V3Q==" saltValue="2TDJogS/QuDiBIKvEyJmUA==" spinCount="100000" sheet="1" objects="1" scenarios="1"/>
  <mergeCells count="3">
    <mergeCell ref="D7:G7"/>
    <mergeCell ref="C47:J47"/>
    <mergeCell ref="C46:J46"/>
  </mergeCells>
  <phoneticPr fontId="10" type="noConversion"/>
  <pageMargins left="0.70866141732283472" right="0.70866141732283472" top="0.74803149606299213" bottom="0.74803149606299213" header="0.31496062992125984" footer="0.31496062992125984"/>
  <pageSetup paperSize="9" scale="73" orientation="landscape" horizontalDpi="4294967293" verticalDpi="4294967293" r:id="rId1"/>
  <headerFooter>
    <oddFooter>&amp;C&amp;F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A4239089D7904FAEE920AFD682F253" ma:contentTypeVersion="14" ma:contentTypeDescription="Een nieuw document maken." ma:contentTypeScope="" ma:versionID="21e73338774cb3a9b32315eeb01cfe1d">
  <xsd:schema xmlns:xsd="http://www.w3.org/2001/XMLSchema" xmlns:xs="http://www.w3.org/2001/XMLSchema" xmlns:p="http://schemas.microsoft.com/office/2006/metadata/properties" xmlns:ns2="6168b6c1-e810-47fe-8163-bf9b9d31d68b" xmlns:ns3="8e408a69-fb97-4716-8af1-a872e3f7f02e" targetNamespace="http://schemas.microsoft.com/office/2006/metadata/properties" ma:root="true" ma:fieldsID="8ed9f4e78531f8b4029360f5c01cd0f9" ns2:_="" ns3:_="">
    <xsd:import namespace="6168b6c1-e810-47fe-8163-bf9b9d31d68b"/>
    <xsd:import namespace="8e408a69-fb97-4716-8af1-a872e3f7f0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8b6c1-e810-47fe-8163-bf9b9d31d6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cb22535c-56a5-4bef-9c15-4c767476c03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408a69-fb97-4716-8af1-a872e3f7f02e"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5336fa14-fccf-44e7-8a3a-888f36201753}" ma:internalName="TaxCatchAll" ma:showField="CatchAllData" ma:web="8e408a69-fb97-4716-8af1-a872e3f7f02e">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e408a69-fb97-4716-8af1-a872e3f7f02e" xsi:nil="true"/>
    <lcf76f155ced4ddcb4097134ff3c332f xmlns="6168b6c1-e810-47fe-8163-bf9b9d31d68b">
      <Terms xmlns="http://schemas.microsoft.com/office/infopath/2007/PartnerControls"/>
    </lcf76f155ced4ddcb4097134ff3c332f>
    <MediaLengthInSeconds xmlns="6168b6c1-e810-47fe-8163-bf9b9d31d68b" xsi:nil="true"/>
    <SharedWithUsers xmlns="8e408a69-fb97-4716-8af1-a872e3f7f02e">
      <UserInfo>
        <DisplayName/>
        <AccountId xsi:nil="true"/>
        <AccountType/>
      </UserInfo>
    </SharedWithUsers>
  </documentManagement>
</p:properties>
</file>

<file path=customXml/itemProps1.xml><?xml version="1.0" encoding="utf-8"?>
<ds:datastoreItem xmlns:ds="http://schemas.openxmlformats.org/officeDocument/2006/customXml" ds:itemID="{DD2DB6D6-AB11-4493-B619-4E893BF4C8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8b6c1-e810-47fe-8163-bf9b9d31d68b"/>
    <ds:schemaRef ds:uri="8e408a69-fb97-4716-8af1-a872e3f7f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F68AD9-0747-4402-AE6C-A73560D01CCD}">
  <ds:schemaRefs>
    <ds:schemaRef ds:uri="http://schemas.microsoft.com/sharepoint/v3/contenttype/forms"/>
  </ds:schemaRefs>
</ds:datastoreItem>
</file>

<file path=customXml/itemProps3.xml><?xml version="1.0" encoding="utf-8"?>
<ds:datastoreItem xmlns:ds="http://schemas.openxmlformats.org/officeDocument/2006/customXml" ds:itemID="{B1B37CEE-1551-4289-83BA-8DE08D5128ED}">
  <ds:schemaRefs>
    <ds:schemaRef ds:uri="http://schemas.microsoft.com/office/2006/metadata/properties"/>
    <ds:schemaRef ds:uri="http://schemas.microsoft.com/office/infopath/2007/PartnerControls"/>
    <ds:schemaRef ds:uri="1ab89f6a-78e1-4f4c-a089-ae5d240465a2"/>
    <ds:schemaRef ds:uri="e80005dd-5a7c-45c7-9b2a-c96b9d0839b4"/>
    <ds:schemaRef ds:uri="8e408a69-fb97-4716-8af1-a872e3f7f02e"/>
    <ds:schemaRef ds:uri="6168b6c1-e810-47fe-8163-bf9b9d31d6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Toelichting</vt:lpstr>
      <vt:lpstr>Huisvestingslasten gebouw</vt:lpstr>
      <vt:lpstr>Enkel medegebruik</vt:lpstr>
      <vt:lpstr>Enkel verhuur</vt:lpstr>
      <vt:lpstr>Deel verhuur</vt:lpstr>
      <vt:lpstr>'Deel verhuur'!Afdrukbereik</vt:lpstr>
      <vt:lpstr>'Enkel medegebruik'!Afdrukbereik</vt:lpstr>
      <vt:lpstr>'Enkel verhuur'!Afdrukbereik</vt:lpstr>
      <vt:lpstr>'Huisvestingslasten gebouw'!Afdrukbereik</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Kitty Attema</dc:creator>
  <cp:lastModifiedBy>Kitty Attema</cp:lastModifiedBy>
  <cp:lastPrinted>2023-01-25T14:11:05Z</cp:lastPrinted>
  <dcterms:created xsi:type="dcterms:W3CDTF">2022-03-11T11:15:46Z</dcterms:created>
  <dcterms:modified xsi:type="dcterms:W3CDTF">2023-04-25T14:02:20Z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0x01010049A4239089D7904FAEE920AFD682F253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